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3_ncr:1_{C55812D5-D4E8-496F-9CDA-F8EC7A43728A}" xr6:coauthVersionLast="47" xr6:coauthVersionMax="47" xr10:uidLastSave="{00000000-0000-0000-0000-000000000000}"/>
  <workbookProtection workbookAlgorithmName="SHA-512" workbookHashValue="+hm7lLOAWX8tIcNNbjL69g7dKy1CqDGpMzEbTjQbQWwy8L5wn3zGEzPKLqEzrrUIagSIpFvw6K9CID/+9Q9kWg==" workbookSaltValue="SLwo5Nrp4gPQJC+e8ZkQYQ==" workbookSpinCount="100000" lockStructure="1"/>
  <bookViews>
    <workbookView xWindow="3675" yWindow="0" windowWidth="23835" windowHeight="15315" xr2:uid="{00000000-000D-0000-FFFF-FFFF00000000}"/>
  </bookViews>
  <sheets>
    <sheet name="ご案内" sheetId="34" r:id="rId1"/>
    <sheet name="入力例" sheetId="27" r:id="rId2"/>
    <sheet name="【新規】" sheetId="45" r:id="rId3"/>
    <sheet name="【更新】 " sheetId="48" r:id="rId4"/>
    <sheet name="【削除】" sheetId="49" r:id="rId5"/>
    <sheet name="登録申請メールテンプレート" sheetId="25" r:id="rId6"/>
    <sheet name="基準値" sheetId="33" r:id="rId7"/>
    <sheet name="※編集不可※選択項目" sheetId="2" state="hidden" r:id="rId8"/>
  </sheets>
  <definedNames>
    <definedName name="_xlnm._FilterDatabase" localSheetId="3" hidden="1">'【更新】 '!$A$7:$AC$7</definedName>
    <definedName name="_xlnm._FilterDatabase" localSheetId="4" hidden="1">【削除】!$A$7:$AC$7</definedName>
    <definedName name="_xlnm._FilterDatabase" localSheetId="2" hidden="1">【新規】!$A$7:$AC$7</definedName>
    <definedName name="_xlnm._FilterDatabase" localSheetId="6" hidden="1">基準値!#REF!</definedName>
    <definedName name="_xlnm._FilterDatabase" localSheetId="1" hidden="1">入力例!$A$6:$X$7</definedName>
    <definedName name="_xlnm.Print_Area" localSheetId="3">'【更新】 '!$A$1:$AC$158</definedName>
    <definedName name="_xlnm.Print_Area" localSheetId="4">【削除】!$A$1:$AC$158</definedName>
    <definedName name="_xlnm.Print_Area" localSheetId="2">【新規】!$A$1:$AC$158</definedName>
    <definedName name="_xlnm.Print_Area" localSheetId="0">ご案内!$A$1:$AR$46</definedName>
    <definedName name="_xlnm.Print_Area" localSheetId="6">基準値!$A$1:$L$21</definedName>
    <definedName name="_xlnm.Print_Area" localSheetId="5">登録申請メールテンプレート!$A$1:$B$4</definedName>
    <definedName name="_xlnm.Print_Area" localSheetId="1">入力例!$A$1:$AC$66</definedName>
    <definedName name="_xlnm.Print_Titles" localSheetId="3">'【更新】 '!$1:$7</definedName>
    <definedName name="_xlnm.Print_Titles" localSheetId="4">【削除】!$1:$7</definedName>
    <definedName name="_xlnm.Print_Titles" localSheetId="2">【新規】!$1:$7</definedName>
    <definedName name="_xlnm.Print_Titles" localSheetId="1">入力例!$1:$7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49" l="1"/>
  <c r="J2" i="48"/>
  <c r="X58" i="27"/>
  <c r="X57" i="27"/>
  <c r="X56" i="27"/>
  <c r="X55" i="27"/>
  <c r="X54" i="27"/>
  <c r="X53" i="27"/>
  <c r="X52" i="27"/>
  <c r="X51" i="27"/>
  <c r="X50" i="27"/>
  <c r="X49" i="27"/>
  <c r="X48" i="27"/>
  <c r="X47" i="27"/>
  <c r="X46" i="27"/>
  <c r="X45" i="27"/>
  <c r="X44" i="27"/>
  <c r="X43" i="27"/>
  <c r="X42" i="27"/>
  <c r="X41" i="27"/>
  <c r="X40" i="27"/>
  <c r="X39" i="27"/>
  <c r="X38" i="27"/>
  <c r="X37" i="27"/>
  <c r="X36" i="27"/>
  <c r="X35" i="27"/>
  <c r="X34" i="27"/>
  <c r="X33" i="27"/>
  <c r="X32" i="27"/>
  <c r="X31" i="27"/>
  <c r="X30" i="27"/>
  <c r="X29" i="27"/>
  <c r="X28" i="27"/>
  <c r="X27" i="27"/>
  <c r="X26" i="27"/>
  <c r="X25" i="27"/>
  <c r="X24" i="27"/>
  <c r="X23" i="27"/>
  <c r="X22" i="27"/>
  <c r="X21" i="27"/>
  <c r="X20" i="27"/>
  <c r="X19" i="27"/>
  <c r="X18" i="27"/>
  <c r="X17" i="27"/>
  <c r="X16" i="27"/>
  <c r="X15" i="27"/>
  <c r="X14" i="27"/>
  <c r="X13" i="27"/>
  <c r="X12" i="27"/>
  <c r="X11" i="27"/>
  <c r="X10" i="27"/>
  <c r="X9" i="27"/>
  <c r="X158" i="49" l="1"/>
  <c r="X157" i="49"/>
  <c r="X156" i="49"/>
  <c r="X155" i="49"/>
  <c r="X154" i="49"/>
  <c r="X153" i="49"/>
  <c r="X152" i="49"/>
  <c r="X151" i="49"/>
  <c r="X150" i="49"/>
  <c r="X149" i="49"/>
  <c r="X148" i="49"/>
  <c r="X147" i="49"/>
  <c r="X146" i="49"/>
  <c r="X145" i="49"/>
  <c r="X144" i="49"/>
  <c r="X143" i="49"/>
  <c r="X142" i="49"/>
  <c r="X141" i="49"/>
  <c r="X140" i="49"/>
  <c r="X139" i="49"/>
  <c r="X138" i="49"/>
  <c r="X137" i="49"/>
  <c r="X136" i="49"/>
  <c r="X135" i="49"/>
  <c r="X134" i="49"/>
  <c r="X133" i="49"/>
  <c r="X132" i="49"/>
  <c r="X131" i="49"/>
  <c r="X130" i="49"/>
  <c r="X129" i="49"/>
  <c r="X128" i="49"/>
  <c r="X127" i="49"/>
  <c r="X126" i="49"/>
  <c r="X125" i="49"/>
  <c r="X124" i="49"/>
  <c r="X123" i="49"/>
  <c r="X122" i="49"/>
  <c r="X121" i="49"/>
  <c r="X120" i="49"/>
  <c r="X119" i="49"/>
  <c r="X118" i="49"/>
  <c r="X117" i="49"/>
  <c r="X116" i="49"/>
  <c r="X115" i="49"/>
  <c r="X114" i="49"/>
  <c r="X113" i="49"/>
  <c r="X112" i="49"/>
  <c r="X111" i="49"/>
  <c r="X110" i="49"/>
  <c r="X109" i="49"/>
  <c r="X108" i="49"/>
  <c r="X107" i="49"/>
  <c r="X106" i="49"/>
  <c r="X105" i="49"/>
  <c r="X104" i="49"/>
  <c r="X103" i="49"/>
  <c r="X102" i="49"/>
  <c r="X101" i="49"/>
  <c r="X100" i="49"/>
  <c r="X99" i="49"/>
  <c r="X98" i="49"/>
  <c r="X97" i="49"/>
  <c r="X96" i="49"/>
  <c r="X95" i="49"/>
  <c r="X94" i="49"/>
  <c r="X93" i="49"/>
  <c r="X92" i="49"/>
  <c r="X91" i="49"/>
  <c r="X90" i="49"/>
  <c r="X89" i="49"/>
  <c r="X88" i="49"/>
  <c r="X87" i="49"/>
  <c r="X86" i="49"/>
  <c r="X85" i="49"/>
  <c r="X84" i="49"/>
  <c r="X83" i="49"/>
  <c r="X82" i="49"/>
  <c r="X81" i="49"/>
  <c r="X80" i="49"/>
  <c r="X79" i="49"/>
  <c r="X78" i="49"/>
  <c r="X77" i="49"/>
  <c r="X76" i="49"/>
  <c r="X75" i="49"/>
  <c r="X74" i="49"/>
  <c r="X73" i="49"/>
  <c r="X72" i="49"/>
  <c r="X71" i="49"/>
  <c r="X70" i="49"/>
  <c r="X69" i="49"/>
  <c r="X68" i="49"/>
  <c r="X67" i="49"/>
  <c r="X66" i="49"/>
  <c r="X65" i="49"/>
  <c r="X64" i="49"/>
  <c r="X63" i="49"/>
  <c r="X62" i="49"/>
  <c r="X61" i="49"/>
  <c r="X60" i="49"/>
  <c r="X59" i="49"/>
  <c r="X58" i="49"/>
  <c r="X57" i="49"/>
  <c r="X56" i="49"/>
  <c r="X55" i="49"/>
  <c r="X54" i="49"/>
  <c r="X53" i="49"/>
  <c r="X52" i="49"/>
  <c r="X51" i="49"/>
  <c r="X50" i="49"/>
  <c r="X49" i="49"/>
  <c r="X48" i="49"/>
  <c r="X47" i="49"/>
  <c r="X46" i="49"/>
  <c r="X45" i="49"/>
  <c r="X44" i="49"/>
  <c r="X43" i="49"/>
  <c r="X42" i="49"/>
  <c r="X41" i="49"/>
  <c r="X40" i="49"/>
  <c r="X39" i="49"/>
  <c r="X38" i="49"/>
  <c r="X37" i="49"/>
  <c r="X36" i="49"/>
  <c r="X35" i="49"/>
  <c r="X34" i="49"/>
  <c r="X33" i="49"/>
  <c r="X32" i="49"/>
  <c r="X31" i="49"/>
  <c r="X30" i="49"/>
  <c r="X29" i="49"/>
  <c r="X28" i="49"/>
  <c r="X27" i="49"/>
  <c r="X26" i="49"/>
  <c r="X25" i="49"/>
  <c r="X24" i="49"/>
  <c r="X23" i="49"/>
  <c r="X22" i="49"/>
  <c r="X21" i="49"/>
  <c r="X20" i="49"/>
  <c r="X19" i="49"/>
  <c r="X18" i="49"/>
  <c r="X17" i="49"/>
  <c r="X16" i="49"/>
  <c r="X15" i="49"/>
  <c r="X14" i="49"/>
  <c r="X13" i="49"/>
  <c r="X12" i="49"/>
  <c r="X11" i="49"/>
  <c r="X10" i="49"/>
  <c r="X9" i="49"/>
  <c r="X158" i="48"/>
  <c r="X157" i="48"/>
  <c r="X156" i="48"/>
  <c r="X155" i="48"/>
  <c r="X154" i="48"/>
  <c r="X153" i="48"/>
  <c r="X152" i="48"/>
  <c r="X151" i="48"/>
  <c r="X150" i="48"/>
  <c r="X149" i="48"/>
  <c r="X148" i="48"/>
  <c r="X147" i="48"/>
  <c r="X146" i="48"/>
  <c r="X145" i="48"/>
  <c r="X144" i="48"/>
  <c r="X143" i="48"/>
  <c r="X142" i="48"/>
  <c r="X141" i="48"/>
  <c r="X140" i="48"/>
  <c r="X139" i="48"/>
  <c r="X138" i="48"/>
  <c r="X137" i="48"/>
  <c r="X136" i="48"/>
  <c r="X135" i="48"/>
  <c r="X134" i="48"/>
  <c r="X133" i="48"/>
  <c r="X132" i="48"/>
  <c r="X131" i="48"/>
  <c r="X130" i="48"/>
  <c r="X129" i="48"/>
  <c r="X128" i="48"/>
  <c r="X127" i="48"/>
  <c r="X126" i="48"/>
  <c r="X125" i="48"/>
  <c r="X124" i="48"/>
  <c r="X123" i="48"/>
  <c r="X122" i="48"/>
  <c r="X121" i="48"/>
  <c r="X120" i="48"/>
  <c r="X119" i="48"/>
  <c r="X118" i="48"/>
  <c r="X117" i="48"/>
  <c r="X116" i="48"/>
  <c r="X115" i="48"/>
  <c r="X114" i="48"/>
  <c r="X113" i="48"/>
  <c r="X112" i="48"/>
  <c r="X111" i="48"/>
  <c r="X110" i="48"/>
  <c r="X109" i="48"/>
  <c r="X108" i="48"/>
  <c r="X107" i="48"/>
  <c r="X106" i="48"/>
  <c r="X105" i="48"/>
  <c r="X104" i="48"/>
  <c r="X103" i="48"/>
  <c r="X102" i="48"/>
  <c r="X101" i="48"/>
  <c r="X100" i="48"/>
  <c r="X99" i="48"/>
  <c r="X98" i="48"/>
  <c r="X97" i="48"/>
  <c r="X96" i="48"/>
  <c r="X95" i="48"/>
  <c r="X94" i="48"/>
  <c r="X93" i="48"/>
  <c r="X92" i="48"/>
  <c r="X91" i="48"/>
  <c r="X90" i="48"/>
  <c r="X89" i="48"/>
  <c r="X88" i="48"/>
  <c r="X87" i="48"/>
  <c r="X86" i="48"/>
  <c r="X85" i="48"/>
  <c r="X84" i="48"/>
  <c r="X83" i="48"/>
  <c r="X82" i="48"/>
  <c r="X81" i="48"/>
  <c r="X80" i="48"/>
  <c r="X79" i="48"/>
  <c r="X78" i="48"/>
  <c r="X77" i="48"/>
  <c r="X76" i="48"/>
  <c r="X75" i="48"/>
  <c r="X74" i="48"/>
  <c r="X73" i="48"/>
  <c r="X72" i="48"/>
  <c r="X71" i="48"/>
  <c r="X70" i="48"/>
  <c r="X69" i="48"/>
  <c r="X68" i="48"/>
  <c r="X67" i="48"/>
  <c r="X66" i="48"/>
  <c r="X65" i="48"/>
  <c r="X64" i="48"/>
  <c r="X63" i="48"/>
  <c r="X62" i="48"/>
  <c r="X61" i="48"/>
  <c r="X60" i="48"/>
  <c r="X59" i="48"/>
  <c r="X58" i="48"/>
  <c r="X57" i="48"/>
  <c r="X56" i="48"/>
  <c r="X55" i="48"/>
  <c r="X54" i="48"/>
  <c r="X53" i="48"/>
  <c r="X52" i="48"/>
  <c r="X51" i="48"/>
  <c r="X50" i="48"/>
  <c r="X49" i="48"/>
  <c r="X48" i="48"/>
  <c r="X47" i="48"/>
  <c r="X46" i="48"/>
  <c r="X45" i="48"/>
  <c r="X44" i="48"/>
  <c r="X43" i="48"/>
  <c r="X42" i="48"/>
  <c r="X41" i="48"/>
  <c r="X40" i="48"/>
  <c r="X39" i="48"/>
  <c r="X38" i="48"/>
  <c r="X37" i="48"/>
  <c r="X36" i="48"/>
  <c r="X35" i="48"/>
  <c r="X34" i="48"/>
  <c r="X33" i="48"/>
  <c r="X32" i="48"/>
  <c r="X31" i="48"/>
  <c r="X30" i="48"/>
  <c r="X29" i="48"/>
  <c r="X28" i="48"/>
  <c r="X27" i="48"/>
  <c r="X26" i="48"/>
  <c r="X25" i="48"/>
  <c r="X24" i="48"/>
  <c r="X23" i="48"/>
  <c r="X22" i="48"/>
  <c r="X21" i="48"/>
  <c r="X20" i="48"/>
  <c r="X19" i="48"/>
  <c r="X18" i="48"/>
  <c r="X17" i="48"/>
  <c r="X16" i="48"/>
  <c r="X15" i="48"/>
  <c r="X14" i="48"/>
  <c r="X13" i="48"/>
  <c r="X12" i="48"/>
  <c r="X11" i="48"/>
  <c r="X10" i="48"/>
  <c r="X9" i="48"/>
  <c r="X10" i="45"/>
  <c r="X11" i="45"/>
  <c r="X12" i="45"/>
  <c r="X13" i="45"/>
  <c r="X14" i="45"/>
  <c r="X15" i="45"/>
  <c r="X16" i="45"/>
  <c r="X17" i="45"/>
  <c r="X18" i="45"/>
  <c r="X19" i="45"/>
  <c r="X20" i="45"/>
  <c r="X21" i="45"/>
  <c r="X22" i="45"/>
  <c r="X23" i="45"/>
  <c r="X24" i="45"/>
  <c r="X25" i="45"/>
  <c r="X26" i="45"/>
  <c r="X27" i="45"/>
  <c r="X28" i="45"/>
  <c r="X29" i="45"/>
  <c r="X30" i="45"/>
  <c r="X31" i="45"/>
  <c r="X32" i="45"/>
  <c r="X33" i="45"/>
  <c r="X34" i="45"/>
  <c r="X35" i="45"/>
  <c r="X36" i="45"/>
  <c r="X37" i="45"/>
  <c r="X38" i="45"/>
  <c r="X39" i="45"/>
  <c r="X40" i="45"/>
  <c r="X41" i="45"/>
  <c r="X42" i="45"/>
  <c r="X43" i="45"/>
  <c r="X44" i="45"/>
  <c r="X45" i="45"/>
  <c r="X46" i="45"/>
  <c r="X47" i="45"/>
  <c r="X48" i="45"/>
  <c r="X49" i="45"/>
  <c r="X50" i="45"/>
  <c r="X51" i="45"/>
  <c r="X52" i="45"/>
  <c r="X53" i="45"/>
  <c r="X54" i="45"/>
  <c r="X55" i="45"/>
  <c r="X56" i="45"/>
  <c r="X57" i="45"/>
  <c r="X58" i="45"/>
  <c r="X59" i="45"/>
  <c r="X60" i="45"/>
  <c r="X61" i="45"/>
  <c r="X62" i="45"/>
  <c r="X63" i="45"/>
  <c r="X64" i="45"/>
  <c r="X65" i="45"/>
  <c r="X66" i="45"/>
  <c r="X67" i="45"/>
  <c r="X68" i="45"/>
  <c r="X69" i="45"/>
  <c r="X70" i="45"/>
  <c r="X71" i="45"/>
  <c r="X72" i="45"/>
  <c r="X73" i="45"/>
  <c r="X74" i="45"/>
  <c r="X75" i="45"/>
  <c r="X76" i="45"/>
  <c r="X77" i="45"/>
  <c r="X78" i="45"/>
  <c r="X79" i="45"/>
  <c r="X80" i="45"/>
  <c r="X81" i="45"/>
  <c r="X82" i="45"/>
  <c r="X83" i="45"/>
  <c r="X84" i="45"/>
  <c r="X85" i="45"/>
  <c r="X86" i="45"/>
  <c r="X87" i="45"/>
  <c r="X88" i="45"/>
  <c r="X89" i="45"/>
  <c r="X90" i="45"/>
  <c r="X91" i="45"/>
  <c r="X92" i="45"/>
  <c r="X93" i="45"/>
  <c r="X94" i="45"/>
  <c r="X95" i="45"/>
  <c r="X96" i="45"/>
  <c r="X97" i="45"/>
  <c r="X98" i="45"/>
  <c r="X99" i="45"/>
  <c r="X100" i="45"/>
  <c r="X101" i="45"/>
  <c r="X102" i="45"/>
  <c r="X103" i="45"/>
  <c r="X104" i="45"/>
  <c r="X105" i="45"/>
  <c r="X106" i="45"/>
  <c r="X107" i="45"/>
  <c r="X108" i="45"/>
  <c r="X109" i="45"/>
  <c r="X110" i="45"/>
  <c r="X111" i="45"/>
  <c r="X112" i="45"/>
  <c r="X113" i="45"/>
  <c r="X114" i="45"/>
  <c r="X115" i="45"/>
  <c r="X116" i="45"/>
  <c r="X117" i="45"/>
  <c r="X118" i="45"/>
  <c r="X119" i="45"/>
  <c r="X120" i="45"/>
  <c r="X121" i="45"/>
  <c r="X122" i="45"/>
  <c r="X123" i="45"/>
  <c r="X124" i="45"/>
  <c r="X125" i="45"/>
  <c r="X126" i="45"/>
  <c r="X127" i="45"/>
  <c r="X128" i="45"/>
  <c r="X129" i="45"/>
  <c r="X130" i="45"/>
  <c r="X131" i="45"/>
  <c r="X132" i="45"/>
  <c r="X133" i="45"/>
  <c r="X134" i="45"/>
  <c r="X135" i="45"/>
  <c r="X136" i="45"/>
  <c r="X137" i="45"/>
  <c r="X138" i="45"/>
  <c r="X139" i="45"/>
  <c r="X140" i="45"/>
  <c r="X141" i="45"/>
  <c r="X142" i="45"/>
  <c r="X143" i="45"/>
  <c r="X144" i="45"/>
  <c r="X145" i="45"/>
  <c r="X146" i="45"/>
  <c r="X147" i="45"/>
  <c r="X148" i="45"/>
  <c r="X149" i="45"/>
  <c r="X150" i="45"/>
  <c r="X151" i="45"/>
  <c r="X152" i="45"/>
  <c r="X153" i="45"/>
  <c r="X154" i="45"/>
  <c r="X155" i="45"/>
  <c r="X156" i="45"/>
  <c r="X157" i="45"/>
  <c r="X158" i="45"/>
  <c r="X9" i="45"/>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20" i="2"/>
  <c r="U21" i="2"/>
  <c r="U22" i="2"/>
  <c r="U23"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19" i="2"/>
  <c r="E158" i="45"/>
  <c r="D158" i="45"/>
  <c r="B158" i="45"/>
  <c r="E157" i="45"/>
  <c r="D157" i="45"/>
  <c r="B157" i="45"/>
  <c r="E156" i="45"/>
  <c r="D156" i="45"/>
  <c r="B156" i="45"/>
  <c r="E155" i="45"/>
  <c r="D155" i="45"/>
  <c r="B155" i="45"/>
  <c r="E154" i="45"/>
  <c r="D154" i="45"/>
  <c r="B154" i="45"/>
  <c r="E153" i="45"/>
  <c r="D153" i="45"/>
  <c r="B153" i="45"/>
  <c r="E152" i="45"/>
  <c r="D152" i="45"/>
  <c r="B152" i="45"/>
  <c r="E151" i="45"/>
  <c r="D151" i="45"/>
  <c r="B151" i="45"/>
  <c r="E150" i="45"/>
  <c r="D150" i="45"/>
  <c r="B150" i="45"/>
  <c r="E149" i="45"/>
  <c r="D149" i="45"/>
  <c r="B149" i="45"/>
  <c r="E148" i="45"/>
  <c r="D148" i="45"/>
  <c r="B148" i="45"/>
  <c r="E147" i="45"/>
  <c r="D147" i="45"/>
  <c r="B147" i="45"/>
  <c r="E146" i="45"/>
  <c r="D146" i="45"/>
  <c r="B146" i="45"/>
  <c r="E145" i="45"/>
  <c r="D145" i="45"/>
  <c r="B145" i="45"/>
  <c r="E144" i="45"/>
  <c r="D144" i="45"/>
  <c r="B144" i="45"/>
  <c r="E143" i="45"/>
  <c r="D143" i="45"/>
  <c r="B143" i="45"/>
  <c r="E142" i="45"/>
  <c r="D142" i="45"/>
  <c r="B142" i="45"/>
  <c r="E141" i="45"/>
  <c r="D141" i="45"/>
  <c r="B141" i="45"/>
  <c r="E140" i="45"/>
  <c r="D140" i="45"/>
  <c r="B140" i="45"/>
  <c r="E139" i="45"/>
  <c r="D139" i="45"/>
  <c r="B139" i="45"/>
  <c r="E138" i="45"/>
  <c r="D138" i="45"/>
  <c r="B138" i="45"/>
  <c r="E137" i="45"/>
  <c r="D137" i="45"/>
  <c r="B137" i="45"/>
  <c r="E136" i="45"/>
  <c r="D136" i="45"/>
  <c r="B136" i="45"/>
  <c r="E135" i="45"/>
  <c r="D135" i="45"/>
  <c r="B135" i="45"/>
  <c r="E134" i="45"/>
  <c r="D134" i="45"/>
  <c r="B134" i="45"/>
  <c r="E133" i="45"/>
  <c r="D133" i="45"/>
  <c r="B133" i="45"/>
  <c r="E132" i="45"/>
  <c r="D132" i="45"/>
  <c r="B132" i="45"/>
  <c r="E131" i="45"/>
  <c r="D131" i="45"/>
  <c r="B131" i="45"/>
  <c r="E130" i="45"/>
  <c r="D130" i="45"/>
  <c r="B130" i="45"/>
  <c r="E129" i="45"/>
  <c r="D129" i="45"/>
  <c r="B129" i="45"/>
  <c r="E128" i="45"/>
  <c r="D128" i="45"/>
  <c r="B128" i="45"/>
  <c r="E127" i="45"/>
  <c r="D127" i="45"/>
  <c r="B127" i="45"/>
  <c r="E126" i="45"/>
  <c r="D126" i="45"/>
  <c r="B126" i="45"/>
  <c r="E125" i="45"/>
  <c r="D125" i="45"/>
  <c r="B125" i="45"/>
  <c r="E124" i="45"/>
  <c r="D124" i="45"/>
  <c r="B124" i="45"/>
  <c r="E123" i="45"/>
  <c r="D123" i="45"/>
  <c r="B123" i="45"/>
  <c r="E122" i="45"/>
  <c r="D122" i="45"/>
  <c r="B122" i="45"/>
  <c r="E121" i="45"/>
  <c r="D121" i="45"/>
  <c r="B121" i="45"/>
  <c r="E120" i="45"/>
  <c r="D120" i="45"/>
  <c r="B120" i="45"/>
  <c r="E119" i="45"/>
  <c r="D119" i="45"/>
  <c r="B119" i="45"/>
  <c r="E118" i="45"/>
  <c r="D118" i="45"/>
  <c r="B118" i="45"/>
  <c r="E117" i="45"/>
  <c r="D117" i="45"/>
  <c r="B117" i="45"/>
  <c r="E116" i="45"/>
  <c r="D116" i="45"/>
  <c r="B116" i="45"/>
  <c r="E115" i="45"/>
  <c r="D115" i="45"/>
  <c r="B115" i="45"/>
  <c r="E114" i="45"/>
  <c r="D114" i="45"/>
  <c r="B114" i="45"/>
  <c r="E113" i="45"/>
  <c r="D113" i="45"/>
  <c r="B113" i="45"/>
  <c r="E112" i="45"/>
  <c r="D112" i="45"/>
  <c r="B112" i="45"/>
  <c r="E111" i="45"/>
  <c r="D111" i="45"/>
  <c r="B111" i="45"/>
  <c r="E110" i="45"/>
  <c r="D110" i="45"/>
  <c r="B110" i="45"/>
  <c r="E109" i="45"/>
  <c r="D109" i="45"/>
  <c r="B109" i="45"/>
  <c r="E108" i="45"/>
  <c r="D108" i="45"/>
  <c r="B108" i="45"/>
  <c r="E107" i="45"/>
  <c r="D107" i="45"/>
  <c r="B107" i="45"/>
  <c r="E106" i="45"/>
  <c r="D106" i="45"/>
  <c r="B106" i="45"/>
  <c r="E105" i="45"/>
  <c r="D105" i="45"/>
  <c r="B105" i="45"/>
  <c r="E104" i="45"/>
  <c r="D104" i="45"/>
  <c r="B104" i="45"/>
  <c r="E103" i="45"/>
  <c r="D103" i="45"/>
  <c r="B103" i="45"/>
  <c r="E102" i="45"/>
  <c r="D102" i="45"/>
  <c r="B102" i="45"/>
  <c r="E101" i="45"/>
  <c r="D101" i="45"/>
  <c r="B101" i="45"/>
  <c r="E100" i="45"/>
  <c r="D100" i="45"/>
  <c r="B100" i="45"/>
  <c r="E99" i="45"/>
  <c r="D99" i="45"/>
  <c r="B99" i="45"/>
  <c r="E98" i="45"/>
  <c r="D98" i="45"/>
  <c r="B98" i="45"/>
  <c r="E97" i="45"/>
  <c r="D97" i="45"/>
  <c r="B97" i="45"/>
  <c r="E96" i="45"/>
  <c r="D96" i="45"/>
  <c r="B96" i="45"/>
  <c r="E95" i="45"/>
  <c r="D95" i="45"/>
  <c r="B95" i="45"/>
  <c r="E94" i="45"/>
  <c r="D94" i="45"/>
  <c r="B94" i="45"/>
  <c r="E93" i="45"/>
  <c r="D93" i="45"/>
  <c r="B93" i="45"/>
  <c r="E92" i="45"/>
  <c r="D92" i="45"/>
  <c r="B92" i="45"/>
  <c r="E91" i="45"/>
  <c r="D91" i="45"/>
  <c r="B91" i="45"/>
  <c r="E90" i="45"/>
  <c r="D90" i="45"/>
  <c r="B90" i="45"/>
  <c r="E89" i="45"/>
  <c r="D89" i="45"/>
  <c r="B89" i="45"/>
  <c r="E88" i="45"/>
  <c r="D88" i="45"/>
  <c r="B88" i="45"/>
  <c r="E87" i="45"/>
  <c r="D87" i="45"/>
  <c r="B87" i="45"/>
  <c r="E86" i="45"/>
  <c r="D86" i="45"/>
  <c r="B86" i="45"/>
  <c r="E85" i="45"/>
  <c r="D85" i="45"/>
  <c r="B85" i="45"/>
  <c r="E84" i="45"/>
  <c r="D84" i="45"/>
  <c r="B84" i="45"/>
  <c r="E83" i="45"/>
  <c r="D83" i="45"/>
  <c r="B83" i="45"/>
  <c r="E82" i="45"/>
  <c r="D82" i="45"/>
  <c r="B82" i="45"/>
  <c r="E81" i="45"/>
  <c r="D81" i="45"/>
  <c r="B81" i="45"/>
  <c r="E80" i="45"/>
  <c r="D80" i="45"/>
  <c r="B80" i="45"/>
  <c r="E79" i="45"/>
  <c r="D79" i="45"/>
  <c r="B79" i="45"/>
  <c r="E78" i="45"/>
  <c r="D78" i="45"/>
  <c r="B78" i="45"/>
  <c r="E77" i="45"/>
  <c r="D77" i="45"/>
  <c r="B77" i="45"/>
  <c r="E76" i="45"/>
  <c r="D76" i="45"/>
  <c r="B76" i="45"/>
  <c r="E75" i="45"/>
  <c r="D75" i="45"/>
  <c r="B75" i="45"/>
  <c r="E74" i="45"/>
  <c r="D74" i="45"/>
  <c r="B74" i="45"/>
  <c r="E73" i="45"/>
  <c r="D73" i="45"/>
  <c r="B73" i="45"/>
  <c r="E72" i="45"/>
  <c r="D72" i="45"/>
  <c r="B72" i="45"/>
  <c r="E71" i="45"/>
  <c r="D71" i="45"/>
  <c r="B71" i="45"/>
  <c r="E70" i="45"/>
  <c r="D70" i="45"/>
  <c r="B70" i="45"/>
  <c r="E69" i="45"/>
  <c r="D69" i="45"/>
  <c r="B69" i="45"/>
  <c r="E68" i="45"/>
  <c r="D68" i="45"/>
  <c r="B68" i="45"/>
  <c r="E67" i="45"/>
  <c r="D67" i="45"/>
  <c r="B67" i="45"/>
  <c r="E66" i="45"/>
  <c r="D66" i="45"/>
  <c r="B66" i="45"/>
  <c r="E65" i="45"/>
  <c r="D65" i="45"/>
  <c r="B65" i="45"/>
  <c r="E64" i="45"/>
  <c r="D64" i="45"/>
  <c r="B64" i="45"/>
  <c r="E63" i="45"/>
  <c r="D63" i="45"/>
  <c r="B63" i="45"/>
  <c r="E62" i="45"/>
  <c r="D62" i="45"/>
  <c r="B62" i="45"/>
  <c r="E61" i="45"/>
  <c r="D61" i="45"/>
  <c r="B61" i="45"/>
  <c r="E60" i="45"/>
  <c r="D60" i="45"/>
  <c r="B60" i="45"/>
  <c r="E59" i="45"/>
  <c r="D59" i="45"/>
  <c r="B59" i="45"/>
  <c r="E58" i="45"/>
  <c r="D58" i="45"/>
  <c r="B58" i="45"/>
  <c r="E57" i="45"/>
  <c r="D57" i="45"/>
  <c r="B57" i="45"/>
  <c r="E56" i="45"/>
  <c r="D56" i="45"/>
  <c r="B56" i="45"/>
  <c r="E55" i="45"/>
  <c r="D55" i="45"/>
  <c r="B55" i="45"/>
  <c r="E54" i="45"/>
  <c r="D54" i="45"/>
  <c r="B54" i="45"/>
  <c r="E53" i="45"/>
  <c r="D53" i="45"/>
  <c r="B53" i="45"/>
  <c r="E52" i="45"/>
  <c r="D52" i="45"/>
  <c r="B52" i="45"/>
  <c r="E51" i="45"/>
  <c r="D51" i="45"/>
  <c r="B51" i="45"/>
  <c r="E50" i="45"/>
  <c r="D50" i="45"/>
  <c r="B50" i="45"/>
  <c r="E49" i="45"/>
  <c r="D49" i="45"/>
  <c r="B49" i="45"/>
  <c r="E48" i="45"/>
  <c r="D48" i="45"/>
  <c r="B48" i="45"/>
  <c r="E47" i="45"/>
  <c r="D47" i="45"/>
  <c r="B47" i="45"/>
  <c r="E46" i="45"/>
  <c r="D46" i="45"/>
  <c r="B46" i="45"/>
  <c r="E45" i="45"/>
  <c r="D45" i="45"/>
  <c r="B45" i="45"/>
  <c r="E44" i="45"/>
  <c r="D44" i="45"/>
  <c r="B44" i="45"/>
  <c r="E43" i="45"/>
  <c r="D43" i="45"/>
  <c r="B43" i="45"/>
  <c r="E42" i="45"/>
  <c r="D42" i="45"/>
  <c r="B42" i="45"/>
  <c r="E41" i="45"/>
  <c r="D41" i="45"/>
  <c r="B41" i="45"/>
  <c r="E40" i="45"/>
  <c r="D40" i="45"/>
  <c r="B40" i="45"/>
  <c r="E39" i="45"/>
  <c r="D39" i="45"/>
  <c r="B39" i="45"/>
  <c r="E38" i="45"/>
  <c r="D38" i="45"/>
  <c r="B38" i="45"/>
  <c r="E37" i="45"/>
  <c r="D37" i="45"/>
  <c r="B37" i="45"/>
  <c r="E36" i="45"/>
  <c r="D36" i="45"/>
  <c r="B36" i="45"/>
  <c r="E35" i="45"/>
  <c r="D35" i="45"/>
  <c r="B35" i="45"/>
  <c r="E34" i="45"/>
  <c r="D34" i="45"/>
  <c r="B34" i="45"/>
  <c r="E33" i="45"/>
  <c r="D33" i="45"/>
  <c r="B33" i="45"/>
  <c r="E32" i="45"/>
  <c r="D32" i="45"/>
  <c r="B32" i="45"/>
  <c r="E31" i="45"/>
  <c r="D31" i="45"/>
  <c r="B31" i="45"/>
  <c r="E30" i="45"/>
  <c r="D30" i="45"/>
  <c r="B30" i="45"/>
  <c r="E29" i="45"/>
  <c r="D29" i="45"/>
  <c r="B29" i="45"/>
  <c r="E28" i="45"/>
  <c r="D28" i="45"/>
  <c r="B28" i="45"/>
  <c r="E27" i="45"/>
  <c r="D27" i="45"/>
  <c r="B27" i="45"/>
  <c r="E26" i="45"/>
  <c r="D26" i="45"/>
  <c r="B26" i="45"/>
  <c r="E25" i="45"/>
  <c r="D25" i="45"/>
  <c r="B25" i="45"/>
  <c r="E24" i="45"/>
  <c r="D24" i="45"/>
  <c r="B24" i="45"/>
  <c r="E23" i="45"/>
  <c r="D23" i="45"/>
  <c r="B23" i="45"/>
  <c r="E22" i="45"/>
  <c r="D22" i="45"/>
  <c r="B22" i="45"/>
  <c r="E21" i="45"/>
  <c r="D21" i="45"/>
  <c r="B21" i="45"/>
  <c r="E20" i="45"/>
  <c r="D20" i="45"/>
  <c r="B20" i="45"/>
  <c r="E19" i="45"/>
  <c r="D19" i="45"/>
  <c r="B19" i="45"/>
  <c r="E18" i="45"/>
  <c r="D18" i="45"/>
  <c r="B18" i="45"/>
  <c r="E17" i="45"/>
  <c r="D17" i="45"/>
  <c r="B17" i="45"/>
  <c r="E16" i="45"/>
  <c r="D16" i="45"/>
  <c r="B16" i="45"/>
  <c r="E15" i="45"/>
  <c r="D15" i="45"/>
  <c r="B15" i="45"/>
  <c r="E14" i="45"/>
  <c r="D14" i="45"/>
  <c r="B14" i="45"/>
  <c r="E13" i="45"/>
  <c r="D13" i="45"/>
  <c r="B13" i="45"/>
  <c r="E12" i="45"/>
  <c r="D12" i="45"/>
  <c r="B12" i="45"/>
  <c r="E11" i="45"/>
  <c r="D11" i="45"/>
  <c r="B11" i="45"/>
  <c r="E10" i="45"/>
  <c r="D10" i="45"/>
  <c r="B10" i="45"/>
  <c r="E9" i="45"/>
  <c r="D9" i="45"/>
  <c r="B9" i="45"/>
  <c r="J2" i="45" s="1"/>
  <c r="E158" i="48"/>
  <c r="D158" i="48"/>
  <c r="B158" i="48"/>
  <c r="E157" i="48"/>
  <c r="D157" i="48"/>
  <c r="B157" i="48"/>
  <c r="E156" i="48"/>
  <c r="D156" i="48"/>
  <c r="B156" i="48"/>
  <c r="E155" i="48"/>
  <c r="D155" i="48"/>
  <c r="B155" i="48"/>
  <c r="E154" i="48"/>
  <c r="D154" i="48"/>
  <c r="B154" i="48"/>
  <c r="E153" i="48"/>
  <c r="D153" i="48"/>
  <c r="B153" i="48"/>
  <c r="E152" i="48"/>
  <c r="D152" i="48"/>
  <c r="B152" i="48"/>
  <c r="E151" i="48"/>
  <c r="D151" i="48"/>
  <c r="B151" i="48"/>
  <c r="E150" i="48"/>
  <c r="D150" i="48"/>
  <c r="B150" i="48"/>
  <c r="E149" i="48"/>
  <c r="D149" i="48"/>
  <c r="B149" i="48"/>
  <c r="E148" i="48"/>
  <c r="D148" i="48"/>
  <c r="B148" i="48"/>
  <c r="E147" i="48"/>
  <c r="D147" i="48"/>
  <c r="B147" i="48"/>
  <c r="E146" i="48"/>
  <c r="D146" i="48"/>
  <c r="B146" i="48"/>
  <c r="E145" i="48"/>
  <c r="D145" i="48"/>
  <c r="B145" i="48"/>
  <c r="E144" i="48"/>
  <c r="D144" i="48"/>
  <c r="B144" i="48"/>
  <c r="E143" i="48"/>
  <c r="D143" i="48"/>
  <c r="B143" i="48"/>
  <c r="E142" i="48"/>
  <c r="D142" i="48"/>
  <c r="B142" i="48"/>
  <c r="E141" i="48"/>
  <c r="D141" i="48"/>
  <c r="B141" i="48"/>
  <c r="E140" i="48"/>
  <c r="D140" i="48"/>
  <c r="B140" i="48"/>
  <c r="E139" i="48"/>
  <c r="D139" i="48"/>
  <c r="B139" i="48"/>
  <c r="E138" i="48"/>
  <c r="D138" i="48"/>
  <c r="B138" i="48"/>
  <c r="E137" i="48"/>
  <c r="D137" i="48"/>
  <c r="B137" i="48"/>
  <c r="E136" i="48"/>
  <c r="D136" i="48"/>
  <c r="B136" i="48"/>
  <c r="E135" i="48"/>
  <c r="D135" i="48"/>
  <c r="B135" i="48"/>
  <c r="E134" i="48"/>
  <c r="D134" i="48"/>
  <c r="B134" i="48"/>
  <c r="E133" i="48"/>
  <c r="D133" i="48"/>
  <c r="B133" i="48"/>
  <c r="E132" i="48"/>
  <c r="D132" i="48"/>
  <c r="B132" i="48"/>
  <c r="E131" i="48"/>
  <c r="D131" i="48"/>
  <c r="B131" i="48"/>
  <c r="E130" i="48"/>
  <c r="D130" i="48"/>
  <c r="B130" i="48"/>
  <c r="E129" i="48"/>
  <c r="D129" i="48"/>
  <c r="B129" i="48"/>
  <c r="E128" i="48"/>
  <c r="D128" i="48"/>
  <c r="B128" i="48"/>
  <c r="E127" i="48"/>
  <c r="D127" i="48"/>
  <c r="B127" i="48"/>
  <c r="E126" i="48"/>
  <c r="D126" i="48"/>
  <c r="B126" i="48"/>
  <c r="E125" i="48"/>
  <c r="D125" i="48"/>
  <c r="B125" i="48"/>
  <c r="E124" i="48"/>
  <c r="D124" i="48"/>
  <c r="B124" i="48"/>
  <c r="E123" i="48"/>
  <c r="D123" i="48"/>
  <c r="B123" i="48"/>
  <c r="E122" i="48"/>
  <c r="D122" i="48"/>
  <c r="B122" i="48"/>
  <c r="E121" i="48"/>
  <c r="D121" i="48"/>
  <c r="B121" i="48"/>
  <c r="E120" i="48"/>
  <c r="D120" i="48"/>
  <c r="B120" i="48"/>
  <c r="E119" i="48"/>
  <c r="D119" i="48"/>
  <c r="B119" i="48"/>
  <c r="E118" i="48"/>
  <c r="D118" i="48"/>
  <c r="B118" i="48"/>
  <c r="E117" i="48"/>
  <c r="D117" i="48"/>
  <c r="B117" i="48"/>
  <c r="E116" i="48"/>
  <c r="D116" i="48"/>
  <c r="B116" i="48"/>
  <c r="E115" i="48"/>
  <c r="D115" i="48"/>
  <c r="B115" i="48"/>
  <c r="E114" i="48"/>
  <c r="D114" i="48"/>
  <c r="B114" i="48"/>
  <c r="E113" i="48"/>
  <c r="D113" i="48"/>
  <c r="B113" i="48"/>
  <c r="E112" i="48"/>
  <c r="D112" i="48"/>
  <c r="B112" i="48"/>
  <c r="E111" i="48"/>
  <c r="D111" i="48"/>
  <c r="B111" i="48"/>
  <c r="E110" i="48"/>
  <c r="D110" i="48"/>
  <c r="B110" i="48"/>
  <c r="E109" i="48"/>
  <c r="D109" i="48"/>
  <c r="B109" i="48"/>
  <c r="E108" i="48"/>
  <c r="D108" i="48"/>
  <c r="B108" i="48"/>
  <c r="E107" i="48"/>
  <c r="D107" i="48"/>
  <c r="B107" i="48"/>
  <c r="E106" i="48"/>
  <c r="D106" i="48"/>
  <c r="B106" i="48"/>
  <c r="E105" i="48"/>
  <c r="D105" i="48"/>
  <c r="B105" i="48"/>
  <c r="E104" i="48"/>
  <c r="D104" i="48"/>
  <c r="B104" i="48"/>
  <c r="E103" i="48"/>
  <c r="D103" i="48"/>
  <c r="B103" i="48"/>
  <c r="E102" i="48"/>
  <c r="D102" i="48"/>
  <c r="B102" i="48"/>
  <c r="E101" i="48"/>
  <c r="D101" i="48"/>
  <c r="B101" i="48"/>
  <c r="E100" i="48"/>
  <c r="D100" i="48"/>
  <c r="B100" i="48"/>
  <c r="E99" i="48"/>
  <c r="D99" i="48"/>
  <c r="B99" i="48"/>
  <c r="E98" i="48"/>
  <c r="D98" i="48"/>
  <c r="B98" i="48"/>
  <c r="E97" i="48"/>
  <c r="D97" i="48"/>
  <c r="B97" i="48"/>
  <c r="E96" i="48"/>
  <c r="D96" i="48"/>
  <c r="B96" i="48"/>
  <c r="E95" i="48"/>
  <c r="D95" i="48"/>
  <c r="B95" i="48"/>
  <c r="E94" i="48"/>
  <c r="D94" i="48"/>
  <c r="B94" i="48"/>
  <c r="E93" i="48"/>
  <c r="D93" i="48"/>
  <c r="B93" i="48"/>
  <c r="E92" i="48"/>
  <c r="D92" i="48"/>
  <c r="B92" i="48"/>
  <c r="E91" i="48"/>
  <c r="D91" i="48"/>
  <c r="B91" i="48"/>
  <c r="E90" i="48"/>
  <c r="D90" i="48"/>
  <c r="B90" i="48"/>
  <c r="E89" i="48"/>
  <c r="D89" i="48"/>
  <c r="B89" i="48"/>
  <c r="E88" i="48"/>
  <c r="D88" i="48"/>
  <c r="B88" i="48"/>
  <c r="E87" i="48"/>
  <c r="D87" i="48"/>
  <c r="B87" i="48"/>
  <c r="E86" i="48"/>
  <c r="D86" i="48"/>
  <c r="B86" i="48"/>
  <c r="E85" i="48"/>
  <c r="D85" i="48"/>
  <c r="B85" i="48"/>
  <c r="E84" i="48"/>
  <c r="D84" i="48"/>
  <c r="B84" i="48"/>
  <c r="E83" i="48"/>
  <c r="D83" i="48"/>
  <c r="B83" i="48"/>
  <c r="E82" i="48"/>
  <c r="D82" i="48"/>
  <c r="B82" i="48"/>
  <c r="E81" i="48"/>
  <c r="D81" i="48"/>
  <c r="B81" i="48"/>
  <c r="E80" i="48"/>
  <c r="D80" i="48"/>
  <c r="B80" i="48"/>
  <c r="E79" i="48"/>
  <c r="D79" i="48"/>
  <c r="B79" i="48"/>
  <c r="E78" i="48"/>
  <c r="D78" i="48"/>
  <c r="B78" i="48"/>
  <c r="E77" i="48"/>
  <c r="D77" i="48"/>
  <c r="B77" i="48"/>
  <c r="E76" i="48"/>
  <c r="D76" i="48"/>
  <c r="B76" i="48"/>
  <c r="E75" i="48"/>
  <c r="D75" i="48"/>
  <c r="B75" i="48"/>
  <c r="E74" i="48"/>
  <c r="D74" i="48"/>
  <c r="B74" i="48"/>
  <c r="E73" i="48"/>
  <c r="D73" i="48"/>
  <c r="B73" i="48"/>
  <c r="E72" i="48"/>
  <c r="D72" i="48"/>
  <c r="B72" i="48"/>
  <c r="E71" i="48"/>
  <c r="D71" i="48"/>
  <c r="B71" i="48"/>
  <c r="E70" i="48"/>
  <c r="D70" i="48"/>
  <c r="B70" i="48"/>
  <c r="E69" i="48"/>
  <c r="D69" i="48"/>
  <c r="B69" i="48"/>
  <c r="E68" i="48"/>
  <c r="D68" i="48"/>
  <c r="B68" i="48"/>
  <c r="E67" i="48"/>
  <c r="D67" i="48"/>
  <c r="B67" i="48"/>
  <c r="E66" i="48"/>
  <c r="D66" i="48"/>
  <c r="B66" i="48"/>
  <c r="E65" i="48"/>
  <c r="D65" i="48"/>
  <c r="B65" i="48"/>
  <c r="E64" i="48"/>
  <c r="D64" i="48"/>
  <c r="B64" i="48"/>
  <c r="E63" i="48"/>
  <c r="D63" i="48"/>
  <c r="B63" i="48"/>
  <c r="E62" i="48"/>
  <c r="D62" i="48"/>
  <c r="B62" i="48"/>
  <c r="E61" i="48"/>
  <c r="D61" i="48"/>
  <c r="B61" i="48"/>
  <c r="E60" i="48"/>
  <c r="D60" i="48"/>
  <c r="B60" i="48"/>
  <c r="E59" i="48"/>
  <c r="D59" i="48"/>
  <c r="B59" i="48"/>
  <c r="E58" i="48"/>
  <c r="D58" i="48"/>
  <c r="B58" i="48"/>
  <c r="E57" i="48"/>
  <c r="D57" i="48"/>
  <c r="B57" i="48"/>
  <c r="E56" i="48"/>
  <c r="D56" i="48"/>
  <c r="B56" i="48"/>
  <c r="E55" i="48"/>
  <c r="D55" i="48"/>
  <c r="B55" i="48"/>
  <c r="E54" i="48"/>
  <c r="D54" i="48"/>
  <c r="B54" i="48"/>
  <c r="E53" i="48"/>
  <c r="D53" i="48"/>
  <c r="B53" i="48"/>
  <c r="E52" i="48"/>
  <c r="D52" i="48"/>
  <c r="B52" i="48"/>
  <c r="E51" i="48"/>
  <c r="D51" i="48"/>
  <c r="B51" i="48"/>
  <c r="E50" i="48"/>
  <c r="D50" i="48"/>
  <c r="B50" i="48"/>
  <c r="E49" i="48"/>
  <c r="D49" i="48"/>
  <c r="B49" i="48"/>
  <c r="E48" i="48"/>
  <c r="D48" i="48"/>
  <c r="B48" i="48"/>
  <c r="E47" i="48"/>
  <c r="D47" i="48"/>
  <c r="B47" i="48"/>
  <c r="E46" i="48"/>
  <c r="D46" i="48"/>
  <c r="B46" i="48"/>
  <c r="E45" i="48"/>
  <c r="D45" i="48"/>
  <c r="B45" i="48"/>
  <c r="E44" i="48"/>
  <c r="D44" i="48"/>
  <c r="B44" i="48"/>
  <c r="E43" i="48"/>
  <c r="D43" i="48"/>
  <c r="B43" i="48"/>
  <c r="E42" i="48"/>
  <c r="D42" i="48"/>
  <c r="B42" i="48"/>
  <c r="E41" i="48"/>
  <c r="D41" i="48"/>
  <c r="B41" i="48"/>
  <c r="E40" i="48"/>
  <c r="D40" i="48"/>
  <c r="B40" i="48"/>
  <c r="E39" i="48"/>
  <c r="D39" i="48"/>
  <c r="B39" i="48"/>
  <c r="E38" i="48"/>
  <c r="D38" i="48"/>
  <c r="B38" i="48"/>
  <c r="E37" i="48"/>
  <c r="D37" i="48"/>
  <c r="B37" i="48"/>
  <c r="E36" i="48"/>
  <c r="D36" i="48"/>
  <c r="B36" i="48"/>
  <c r="E35" i="48"/>
  <c r="D35" i="48"/>
  <c r="B35" i="48"/>
  <c r="E34" i="48"/>
  <c r="D34" i="48"/>
  <c r="B34" i="48"/>
  <c r="E33" i="48"/>
  <c r="D33" i="48"/>
  <c r="B33" i="48"/>
  <c r="E32" i="48"/>
  <c r="D32" i="48"/>
  <c r="B32" i="48"/>
  <c r="E31" i="48"/>
  <c r="D31" i="48"/>
  <c r="B31" i="48"/>
  <c r="E30" i="48"/>
  <c r="D30" i="48"/>
  <c r="B30" i="48"/>
  <c r="E29" i="48"/>
  <c r="D29" i="48"/>
  <c r="B29" i="48"/>
  <c r="E28" i="48"/>
  <c r="D28" i="48"/>
  <c r="B28" i="48"/>
  <c r="E27" i="48"/>
  <c r="D27" i="48"/>
  <c r="B27" i="48"/>
  <c r="E26" i="48"/>
  <c r="D26" i="48"/>
  <c r="B26" i="48"/>
  <c r="E25" i="48"/>
  <c r="D25" i="48"/>
  <c r="B25" i="48"/>
  <c r="E24" i="48"/>
  <c r="D24" i="48"/>
  <c r="B24" i="48"/>
  <c r="E23" i="48"/>
  <c r="D23" i="48"/>
  <c r="B23" i="48"/>
  <c r="E22" i="48"/>
  <c r="D22" i="48"/>
  <c r="B22" i="48"/>
  <c r="E21" i="48"/>
  <c r="D21" i="48"/>
  <c r="B21" i="48"/>
  <c r="E20" i="48"/>
  <c r="D20" i="48"/>
  <c r="B20" i="48"/>
  <c r="E19" i="48"/>
  <c r="D19" i="48"/>
  <c r="B19" i="48"/>
  <c r="E18" i="48"/>
  <c r="D18" i="48"/>
  <c r="B18" i="48"/>
  <c r="E17" i="48"/>
  <c r="D17" i="48"/>
  <c r="B17" i="48"/>
  <c r="E16" i="48"/>
  <c r="D16" i="48"/>
  <c r="B16" i="48"/>
  <c r="E15" i="48"/>
  <c r="D15" i="48"/>
  <c r="B15" i="48"/>
  <c r="E14" i="48"/>
  <c r="D14" i="48"/>
  <c r="B14" i="48"/>
  <c r="E13" i="48"/>
  <c r="D13" i="48"/>
  <c r="B13" i="48"/>
  <c r="E12" i="48"/>
  <c r="D12" i="48"/>
  <c r="B12" i="48"/>
  <c r="E11" i="48"/>
  <c r="D11" i="48"/>
  <c r="B11" i="48"/>
  <c r="E10" i="48"/>
  <c r="D10" i="48"/>
  <c r="B10" i="48"/>
  <c r="E9" i="48"/>
  <c r="D9" i="48"/>
  <c r="B9" i="48"/>
  <c r="AB158" i="49"/>
  <c r="AB157" i="49"/>
  <c r="AB156" i="49"/>
  <c r="AB155" i="49"/>
  <c r="AB154" i="49"/>
  <c r="AB153" i="49"/>
  <c r="AB152" i="49"/>
  <c r="AB151" i="49"/>
  <c r="AB150" i="49"/>
  <c r="AB149" i="49"/>
  <c r="AB148" i="49"/>
  <c r="AB147" i="49"/>
  <c r="AB146" i="49"/>
  <c r="AB145" i="49"/>
  <c r="AB144" i="49"/>
  <c r="AB143" i="49"/>
  <c r="AB142" i="49"/>
  <c r="AB141" i="49"/>
  <c r="AB140" i="49"/>
  <c r="AB139" i="49"/>
  <c r="AB138" i="49"/>
  <c r="AB137" i="49"/>
  <c r="AB136" i="49"/>
  <c r="AB135" i="49"/>
  <c r="AB134" i="49"/>
  <c r="AB133" i="49"/>
  <c r="AB132" i="49"/>
  <c r="AB131" i="49"/>
  <c r="AB130" i="49"/>
  <c r="AB129" i="49"/>
  <c r="AB128" i="49"/>
  <c r="AB127" i="49"/>
  <c r="AB126" i="49"/>
  <c r="AB125" i="49"/>
  <c r="AB124" i="49"/>
  <c r="AB123" i="49"/>
  <c r="AB122" i="49"/>
  <c r="AB121" i="49"/>
  <c r="AB120" i="49"/>
  <c r="AB119" i="49"/>
  <c r="AB118" i="49"/>
  <c r="AB117" i="49"/>
  <c r="AB116" i="49"/>
  <c r="AB115" i="49"/>
  <c r="AB114" i="49"/>
  <c r="AB113" i="49"/>
  <c r="AB112" i="49"/>
  <c r="AB111" i="49"/>
  <c r="AB110" i="49"/>
  <c r="AB109" i="49"/>
  <c r="AB108" i="49"/>
  <c r="AB107" i="49"/>
  <c r="AB106" i="49"/>
  <c r="AB105" i="49"/>
  <c r="AB104" i="49"/>
  <c r="AB103" i="49"/>
  <c r="AB102" i="49"/>
  <c r="AB101" i="49"/>
  <c r="AB100" i="49"/>
  <c r="AB99" i="49"/>
  <c r="AB98" i="49"/>
  <c r="AB97" i="49"/>
  <c r="AB96" i="49"/>
  <c r="AB95" i="49"/>
  <c r="AB94" i="49"/>
  <c r="AB93" i="49"/>
  <c r="AB92" i="49"/>
  <c r="AB91" i="49"/>
  <c r="AB90" i="49"/>
  <c r="AB89" i="49"/>
  <c r="AB88" i="49"/>
  <c r="AB87" i="49"/>
  <c r="AB86" i="49"/>
  <c r="AB85" i="49"/>
  <c r="AB84" i="49"/>
  <c r="AB83" i="49"/>
  <c r="AB82" i="49"/>
  <c r="AB81" i="49"/>
  <c r="AB80" i="49"/>
  <c r="AB79" i="49"/>
  <c r="AB78" i="49"/>
  <c r="AB77" i="49"/>
  <c r="AB76" i="49"/>
  <c r="AB75" i="49"/>
  <c r="AB74" i="49"/>
  <c r="AB73" i="49"/>
  <c r="AB72" i="49"/>
  <c r="AB71" i="49"/>
  <c r="AB70" i="49"/>
  <c r="AB69" i="49"/>
  <c r="AB68" i="49"/>
  <c r="AB67" i="49"/>
  <c r="AB66" i="49"/>
  <c r="AB65" i="49"/>
  <c r="AB64" i="49"/>
  <c r="AB63" i="49"/>
  <c r="AB62" i="49"/>
  <c r="AB61" i="49"/>
  <c r="AB60" i="49"/>
  <c r="AB59" i="49"/>
  <c r="AB58" i="49"/>
  <c r="AB57" i="49"/>
  <c r="AB56" i="49"/>
  <c r="AB55" i="49"/>
  <c r="AB54" i="49"/>
  <c r="AB53" i="49"/>
  <c r="AB52" i="49"/>
  <c r="AB51" i="49"/>
  <c r="AB50" i="49"/>
  <c r="AB49" i="49"/>
  <c r="AB48" i="49"/>
  <c r="AB47" i="49"/>
  <c r="AB46" i="49"/>
  <c r="AB45" i="49"/>
  <c r="AB44" i="49"/>
  <c r="AB43" i="49"/>
  <c r="AB42" i="49"/>
  <c r="AB41" i="49"/>
  <c r="AB40" i="49"/>
  <c r="AB39" i="49"/>
  <c r="AB38" i="49"/>
  <c r="AB37" i="49"/>
  <c r="AB36" i="49"/>
  <c r="AB35" i="49"/>
  <c r="AB34" i="49"/>
  <c r="AB33" i="49"/>
  <c r="AB32" i="49"/>
  <c r="AB31" i="49"/>
  <c r="AB30" i="49"/>
  <c r="AB29" i="49"/>
  <c r="AB28" i="49"/>
  <c r="AB27" i="49"/>
  <c r="AB26" i="49"/>
  <c r="AB25" i="49"/>
  <c r="AB24" i="49"/>
  <c r="AB23" i="49"/>
  <c r="AB22" i="49"/>
  <c r="AB21" i="49"/>
  <c r="AB20" i="49"/>
  <c r="AB19" i="49"/>
  <c r="AB18" i="49"/>
  <c r="AB17" i="49"/>
  <c r="AB16" i="49"/>
  <c r="AB15" i="49"/>
  <c r="AB14" i="49"/>
  <c r="AB13" i="49"/>
  <c r="AB12" i="49"/>
  <c r="AB10" i="49"/>
  <c r="J158" i="49"/>
  <c r="J157" i="49"/>
  <c r="J156" i="49"/>
  <c r="J155" i="49"/>
  <c r="J154" i="49"/>
  <c r="J153" i="49"/>
  <c r="J152" i="49"/>
  <c r="J151" i="49"/>
  <c r="J150" i="49"/>
  <c r="J149" i="49"/>
  <c r="J148" i="49"/>
  <c r="J147" i="49"/>
  <c r="J146" i="49"/>
  <c r="J145" i="49"/>
  <c r="J144" i="49"/>
  <c r="J143" i="49"/>
  <c r="J142" i="49"/>
  <c r="J141" i="49"/>
  <c r="J140" i="49"/>
  <c r="J139" i="49"/>
  <c r="J138" i="49"/>
  <c r="J137" i="49"/>
  <c r="J136" i="49"/>
  <c r="J135" i="49"/>
  <c r="J134" i="49"/>
  <c r="J133" i="49"/>
  <c r="J132" i="49"/>
  <c r="J131" i="49"/>
  <c r="J130" i="49"/>
  <c r="J129" i="49"/>
  <c r="J128" i="49"/>
  <c r="J127" i="49"/>
  <c r="J126" i="49"/>
  <c r="J125" i="49"/>
  <c r="J124" i="49"/>
  <c r="J123" i="49"/>
  <c r="J122" i="49"/>
  <c r="J121" i="49"/>
  <c r="J120" i="49"/>
  <c r="J119" i="49"/>
  <c r="J118" i="49"/>
  <c r="J117" i="49"/>
  <c r="J116" i="49"/>
  <c r="J115" i="49"/>
  <c r="J114" i="49"/>
  <c r="J113" i="49"/>
  <c r="J112" i="49"/>
  <c r="J111" i="49"/>
  <c r="J110" i="49"/>
  <c r="J109" i="49"/>
  <c r="J108" i="49"/>
  <c r="J107" i="49"/>
  <c r="J106" i="49"/>
  <c r="J105" i="49"/>
  <c r="J104" i="49"/>
  <c r="J103" i="49"/>
  <c r="J102" i="49"/>
  <c r="J101" i="49"/>
  <c r="J100" i="49"/>
  <c r="J99" i="49"/>
  <c r="J98" i="49"/>
  <c r="J97" i="49"/>
  <c r="J96" i="49"/>
  <c r="J95" i="49"/>
  <c r="J94" i="49"/>
  <c r="J93" i="49"/>
  <c r="J92" i="49"/>
  <c r="J91" i="49"/>
  <c r="J90" i="49"/>
  <c r="J89" i="49"/>
  <c r="J88" i="49"/>
  <c r="J87" i="49"/>
  <c r="J86" i="49"/>
  <c r="J85" i="49"/>
  <c r="J84" i="49"/>
  <c r="J83" i="49"/>
  <c r="J82" i="49"/>
  <c r="J81" i="49"/>
  <c r="J80" i="49"/>
  <c r="J79" i="49"/>
  <c r="J78" i="49"/>
  <c r="J77" i="49"/>
  <c r="J76" i="49"/>
  <c r="J75" i="49"/>
  <c r="J74" i="49"/>
  <c r="J73" i="49"/>
  <c r="J72" i="49"/>
  <c r="J71" i="49"/>
  <c r="J70" i="49"/>
  <c r="J69" i="49"/>
  <c r="J68" i="49"/>
  <c r="J67" i="49"/>
  <c r="J66" i="49"/>
  <c r="J65" i="49"/>
  <c r="J64" i="49"/>
  <c r="J63" i="49"/>
  <c r="J62" i="49"/>
  <c r="J61" i="49"/>
  <c r="J60" i="49"/>
  <c r="J59" i="49"/>
  <c r="J58" i="49"/>
  <c r="J57" i="49"/>
  <c r="J56" i="49"/>
  <c r="J55" i="49"/>
  <c r="J54" i="49"/>
  <c r="J53" i="49"/>
  <c r="J52" i="49"/>
  <c r="J51" i="49"/>
  <c r="J50" i="49"/>
  <c r="J49" i="49"/>
  <c r="J48" i="49"/>
  <c r="J47" i="49"/>
  <c r="J46" i="49"/>
  <c r="J45" i="49"/>
  <c r="J44" i="49"/>
  <c r="J43" i="49"/>
  <c r="J42" i="49"/>
  <c r="J41" i="49"/>
  <c r="J40" i="49"/>
  <c r="J39" i="49"/>
  <c r="J38" i="49"/>
  <c r="J37" i="49"/>
  <c r="J36" i="49"/>
  <c r="J35" i="49"/>
  <c r="J34" i="49"/>
  <c r="J33" i="49"/>
  <c r="J32" i="49"/>
  <c r="J31" i="49"/>
  <c r="J30" i="49"/>
  <c r="J29" i="49"/>
  <c r="J28" i="49"/>
  <c r="J27" i="49"/>
  <c r="J26" i="49"/>
  <c r="J25" i="49"/>
  <c r="J24" i="49"/>
  <c r="J23" i="49"/>
  <c r="J22" i="49"/>
  <c r="J21" i="49"/>
  <c r="J20" i="49"/>
  <c r="J19" i="49"/>
  <c r="J18" i="49"/>
  <c r="J17" i="49"/>
  <c r="J16" i="49"/>
  <c r="J15" i="49"/>
  <c r="J14" i="49"/>
  <c r="J13" i="49"/>
  <c r="J12" i="49"/>
  <c r="J11" i="49"/>
  <c r="J10" i="49"/>
  <c r="J9" i="49"/>
  <c r="J158" i="48"/>
  <c r="J157" i="48"/>
  <c r="J156" i="48"/>
  <c r="J155" i="48"/>
  <c r="J154" i="48"/>
  <c r="J153" i="48"/>
  <c r="J152" i="48"/>
  <c r="J151" i="48"/>
  <c r="J150" i="48"/>
  <c r="J149" i="48"/>
  <c r="J148" i="48"/>
  <c r="J147" i="48"/>
  <c r="J146" i="48"/>
  <c r="J145" i="48"/>
  <c r="J144" i="48"/>
  <c r="J143" i="48"/>
  <c r="J142" i="48"/>
  <c r="J141" i="48"/>
  <c r="J140" i="48"/>
  <c r="J139" i="48"/>
  <c r="J138" i="48"/>
  <c r="J137" i="48"/>
  <c r="J136" i="48"/>
  <c r="J135" i="48"/>
  <c r="J134" i="48"/>
  <c r="J133" i="48"/>
  <c r="J132" i="48"/>
  <c r="J131" i="48"/>
  <c r="J130" i="48"/>
  <c r="J129" i="48"/>
  <c r="J128" i="48"/>
  <c r="J127" i="48"/>
  <c r="J126" i="48"/>
  <c r="J125" i="48"/>
  <c r="J124" i="48"/>
  <c r="J123" i="48"/>
  <c r="J122" i="48"/>
  <c r="J121" i="48"/>
  <c r="J120" i="48"/>
  <c r="J119" i="48"/>
  <c r="J118" i="48"/>
  <c r="J117" i="48"/>
  <c r="J116" i="48"/>
  <c r="J115" i="48"/>
  <c r="J114" i="48"/>
  <c r="J113" i="48"/>
  <c r="J112" i="48"/>
  <c r="J111" i="48"/>
  <c r="J110" i="48"/>
  <c r="J109" i="48"/>
  <c r="J108" i="48"/>
  <c r="J107" i="48"/>
  <c r="J106" i="48"/>
  <c r="J105" i="48"/>
  <c r="J104" i="48"/>
  <c r="J103" i="48"/>
  <c r="J102" i="48"/>
  <c r="J101" i="48"/>
  <c r="J100" i="48"/>
  <c r="J99" i="48"/>
  <c r="J98" i="48"/>
  <c r="J97" i="48"/>
  <c r="J96" i="48"/>
  <c r="J95" i="48"/>
  <c r="J94" i="48"/>
  <c r="J93" i="48"/>
  <c r="J92" i="48"/>
  <c r="J91" i="48"/>
  <c r="J90" i="48"/>
  <c r="J89" i="48"/>
  <c r="J88" i="48"/>
  <c r="J87" i="48"/>
  <c r="J86" i="48"/>
  <c r="J85" i="48"/>
  <c r="J84" i="48"/>
  <c r="J83" i="48"/>
  <c r="J82" i="48"/>
  <c r="J81" i="48"/>
  <c r="J80" i="48"/>
  <c r="J79" i="48"/>
  <c r="J78" i="48"/>
  <c r="J77" i="48"/>
  <c r="J76" i="48"/>
  <c r="J75" i="48"/>
  <c r="J74" i="48"/>
  <c r="J73" i="48"/>
  <c r="J72" i="48"/>
  <c r="J71" i="48"/>
  <c r="J70" i="48"/>
  <c r="J69" i="48"/>
  <c r="J68" i="48"/>
  <c r="J67" i="48"/>
  <c r="J66" i="48"/>
  <c r="J65" i="48"/>
  <c r="J64" i="48"/>
  <c r="J63" i="48"/>
  <c r="J62" i="48"/>
  <c r="J61" i="48"/>
  <c r="J60" i="48"/>
  <c r="J59" i="48"/>
  <c r="J58" i="48"/>
  <c r="J57" i="48"/>
  <c r="J56" i="48"/>
  <c r="J55" i="48"/>
  <c r="J54" i="48"/>
  <c r="J53" i="48"/>
  <c r="J52" i="48"/>
  <c r="J51" i="48"/>
  <c r="J50" i="48"/>
  <c r="J49" i="48"/>
  <c r="J48" i="48"/>
  <c r="J47" i="48"/>
  <c r="J46" i="48"/>
  <c r="J45" i="48"/>
  <c r="J44" i="48"/>
  <c r="J43" i="48"/>
  <c r="J42" i="48"/>
  <c r="J41" i="48"/>
  <c r="J40" i="48"/>
  <c r="J39" i="48"/>
  <c r="J38" i="48"/>
  <c r="J37" i="48"/>
  <c r="J36" i="48"/>
  <c r="J35" i="48"/>
  <c r="J34" i="48"/>
  <c r="J33" i="48"/>
  <c r="J32" i="48"/>
  <c r="J31" i="48"/>
  <c r="J30" i="48"/>
  <c r="J29" i="48"/>
  <c r="J28" i="48"/>
  <c r="J27" i="48"/>
  <c r="J26" i="48"/>
  <c r="J25" i="48"/>
  <c r="J24" i="48"/>
  <c r="J23" i="48"/>
  <c r="J22" i="48"/>
  <c r="J21" i="48"/>
  <c r="J20" i="48"/>
  <c r="J19" i="48"/>
  <c r="J18" i="48"/>
  <c r="J17" i="48"/>
  <c r="J16" i="48"/>
  <c r="J15" i="48"/>
  <c r="J14" i="48"/>
  <c r="J13" i="48"/>
  <c r="J12" i="48"/>
  <c r="J11" i="48"/>
  <c r="J10" i="48"/>
  <c r="J9" i="48"/>
  <c r="E158" i="49"/>
  <c r="D158" i="49"/>
  <c r="B158" i="49"/>
  <c r="E157" i="49"/>
  <c r="D157" i="49"/>
  <c r="B157" i="49"/>
  <c r="E156" i="49"/>
  <c r="D156" i="49"/>
  <c r="B156" i="49"/>
  <c r="E155" i="49"/>
  <c r="D155" i="49"/>
  <c r="B155" i="49"/>
  <c r="E154" i="49"/>
  <c r="D154" i="49"/>
  <c r="B154" i="49"/>
  <c r="E153" i="49"/>
  <c r="D153" i="49"/>
  <c r="B153" i="49"/>
  <c r="E152" i="49"/>
  <c r="D152" i="49"/>
  <c r="B152" i="49"/>
  <c r="E151" i="49"/>
  <c r="D151" i="49"/>
  <c r="B151" i="49"/>
  <c r="E150" i="49"/>
  <c r="D150" i="49"/>
  <c r="B150" i="49"/>
  <c r="E149" i="49"/>
  <c r="D149" i="49"/>
  <c r="B149" i="49"/>
  <c r="E148" i="49"/>
  <c r="D148" i="49"/>
  <c r="B148" i="49"/>
  <c r="E147" i="49"/>
  <c r="D147" i="49"/>
  <c r="B147" i="49"/>
  <c r="E146" i="49"/>
  <c r="D146" i="49"/>
  <c r="B146" i="49"/>
  <c r="E145" i="49"/>
  <c r="D145" i="49"/>
  <c r="B145" i="49"/>
  <c r="E144" i="49"/>
  <c r="D144" i="49"/>
  <c r="B144" i="49"/>
  <c r="E143" i="49"/>
  <c r="D143" i="49"/>
  <c r="B143" i="49"/>
  <c r="E142" i="49"/>
  <c r="D142" i="49"/>
  <c r="B142" i="49"/>
  <c r="E141" i="49"/>
  <c r="D141" i="49"/>
  <c r="B141" i="49"/>
  <c r="E140" i="49"/>
  <c r="D140" i="49"/>
  <c r="B140" i="49"/>
  <c r="E139" i="49"/>
  <c r="D139" i="49"/>
  <c r="B139" i="49"/>
  <c r="E138" i="49"/>
  <c r="D138" i="49"/>
  <c r="B138" i="49"/>
  <c r="E137" i="49"/>
  <c r="D137" i="49"/>
  <c r="B137" i="49"/>
  <c r="E136" i="49"/>
  <c r="D136" i="49"/>
  <c r="B136" i="49"/>
  <c r="E135" i="49"/>
  <c r="D135" i="49"/>
  <c r="B135" i="49"/>
  <c r="E134" i="49"/>
  <c r="D134" i="49"/>
  <c r="B134" i="49"/>
  <c r="E133" i="49"/>
  <c r="D133" i="49"/>
  <c r="B133" i="49"/>
  <c r="E132" i="49"/>
  <c r="D132" i="49"/>
  <c r="B132" i="49"/>
  <c r="E131" i="49"/>
  <c r="D131" i="49"/>
  <c r="B131" i="49"/>
  <c r="E130" i="49"/>
  <c r="D130" i="49"/>
  <c r="B130" i="49"/>
  <c r="E129" i="49"/>
  <c r="D129" i="49"/>
  <c r="B129" i="49"/>
  <c r="E128" i="49"/>
  <c r="D128" i="49"/>
  <c r="B128" i="49"/>
  <c r="E127" i="49"/>
  <c r="D127" i="49"/>
  <c r="B127" i="49"/>
  <c r="E126" i="49"/>
  <c r="D126" i="49"/>
  <c r="B126" i="49"/>
  <c r="E125" i="49"/>
  <c r="D125" i="49"/>
  <c r="B125" i="49"/>
  <c r="E124" i="49"/>
  <c r="D124" i="49"/>
  <c r="B124" i="49"/>
  <c r="E123" i="49"/>
  <c r="D123" i="49"/>
  <c r="B123" i="49"/>
  <c r="E122" i="49"/>
  <c r="D122" i="49"/>
  <c r="B122" i="49"/>
  <c r="E121" i="49"/>
  <c r="D121" i="49"/>
  <c r="B121" i="49"/>
  <c r="E120" i="49"/>
  <c r="D120" i="49"/>
  <c r="B120" i="49"/>
  <c r="E119" i="49"/>
  <c r="D119" i="49"/>
  <c r="B119" i="49"/>
  <c r="E118" i="49"/>
  <c r="D118" i="49"/>
  <c r="B118" i="49"/>
  <c r="E117" i="49"/>
  <c r="D117" i="49"/>
  <c r="B117" i="49"/>
  <c r="E116" i="49"/>
  <c r="D116" i="49"/>
  <c r="B116" i="49"/>
  <c r="E115" i="49"/>
  <c r="D115" i="49"/>
  <c r="B115" i="49"/>
  <c r="E114" i="49"/>
  <c r="D114" i="49"/>
  <c r="B114" i="49"/>
  <c r="E113" i="49"/>
  <c r="D113" i="49"/>
  <c r="B113" i="49"/>
  <c r="E112" i="49"/>
  <c r="D112" i="49"/>
  <c r="B112" i="49"/>
  <c r="E111" i="49"/>
  <c r="D111" i="49"/>
  <c r="B111" i="49"/>
  <c r="E110" i="49"/>
  <c r="D110" i="49"/>
  <c r="B110" i="49"/>
  <c r="E109" i="49"/>
  <c r="D109" i="49"/>
  <c r="B109" i="49"/>
  <c r="E108" i="49"/>
  <c r="D108" i="49"/>
  <c r="B108" i="49"/>
  <c r="E107" i="49"/>
  <c r="D107" i="49"/>
  <c r="B107" i="49"/>
  <c r="E106" i="49"/>
  <c r="D106" i="49"/>
  <c r="B106" i="49"/>
  <c r="E105" i="49"/>
  <c r="D105" i="49"/>
  <c r="B105" i="49"/>
  <c r="E104" i="49"/>
  <c r="D104" i="49"/>
  <c r="B104" i="49"/>
  <c r="E103" i="49"/>
  <c r="D103" i="49"/>
  <c r="B103" i="49"/>
  <c r="E102" i="49"/>
  <c r="D102" i="49"/>
  <c r="B102" i="49"/>
  <c r="E101" i="49"/>
  <c r="D101" i="49"/>
  <c r="B101" i="49"/>
  <c r="E100" i="49"/>
  <c r="D100" i="49"/>
  <c r="B100" i="49"/>
  <c r="E99" i="49"/>
  <c r="D99" i="49"/>
  <c r="B99" i="49"/>
  <c r="E98" i="49"/>
  <c r="D98" i="49"/>
  <c r="B98" i="49"/>
  <c r="E97" i="49"/>
  <c r="D97" i="49"/>
  <c r="B97" i="49"/>
  <c r="E96" i="49"/>
  <c r="D96" i="49"/>
  <c r="B96" i="49"/>
  <c r="E95" i="49"/>
  <c r="D95" i="49"/>
  <c r="B95" i="49"/>
  <c r="E94" i="49"/>
  <c r="D94" i="49"/>
  <c r="B94" i="49"/>
  <c r="E93" i="49"/>
  <c r="D93" i="49"/>
  <c r="B93" i="49"/>
  <c r="E92" i="49"/>
  <c r="D92" i="49"/>
  <c r="B92" i="49"/>
  <c r="E91" i="49"/>
  <c r="D91" i="49"/>
  <c r="B91" i="49"/>
  <c r="E90" i="49"/>
  <c r="D90" i="49"/>
  <c r="B90" i="49"/>
  <c r="E89" i="49"/>
  <c r="D89" i="49"/>
  <c r="B89" i="49"/>
  <c r="E88" i="49"/>
  <c r="D88" i="49"/>
  <c r="B88" i="49"/>
  <c r="E87" i="49"/>
  <c r="D87" i="49"/>
  <c r="B87" i="49"/>
  <c r="E86" i="49"/>
  <c r="D86" i="49"/>
  <c r="B86" i="49"/>
  <c r="E85" i="49"/>
  <c r="D85" i="49"/>
  <c r="B85" i="49"/>
  <c r="E84" i="49"/>
  <c r="D84" i="49"/>
  <c r="B84" i="49"/>
  <c r="E83" i="49"/>
  <c r="D83" i="49"/>
  <c r="B83" i="49"/>
  <c r="E82" i="49"/>
  <c r="D82" i="49"/>
  <c r="B82" i="49"/>
  <c r="E81" i="49"/>
  <c r="D81" i="49"/>
  <c r="B81" i="49"/>
  <c r="E80" i="49"/>
  <c r="D80" i="49"/>
  <c r="B80" i="49"/>
  <c r="E79" i="49"/>
  <c r="D79" i="49"/>
  <c r="B79" i="49"/>
  <c r="E78" i="49"/>
  <c r="D78" i="49"/>
  <c r="B78" i="49"/>
  <c r="E77" i="49"/>
  <c r="D77" i="49"/>
  <c r="B77" i="49"/>
  <c r="E76" i="49"/>
  <c r="D76" i="49"/>
  <c r="B76" i="49"/>
  <c r="E75" i="49"/>
  <c r="D75" i="49"/>
  <c r="B75" i="49"/>
  <c r="E74" i="49"/>
  <c r="D74" i="49"/>
  <c r="B74" i="49"/>
  <c r="E73" i="49"/>
  <c r="D73" i="49"/>
  <c r="B73" i="49"/>
  <c r="E72" i="49"/>
  <c r="D72" i="49"/>
  <c r="B72" i="49"/>
  <c r="E71" i="49"/>
  <c r="D71" i="49"/>
  <c r="B71" i="49"/>
  <c r="E70" i="49"/>
  <c r="D70" i="49"/>
  <c r="B70" i="49"/>
  <c r="E69" i="49"/>
  <c r="D69" i="49"/>
  <c r="B69" i="49"/>
  <c r="E68" i="49"/>
  <c r="D68" i="49"/>
  <c r="B68" i="49"/>
  <c r="E67" i="49"/>
  <c r="D67" i="49"/>
  <c r="B67" i="49"/>
  <c r="E66" i="49"/>
  <c r="D66" i="49"/>
  <c r="B66" i="49"/>
  <c r="E65" i="49"/>
  <c r="D65" i="49"/>
  <c r="B65" i="49"/>
  <c r="E64" i="49"/>
  <c r="D64" i="49"/>
  <c r="B64" i="49"/>
  <c r="E63" i="49"/>
  <c r="D63" i="49"/>
  <c r="B63" i="49"/>
  <c r="E62" i="49"/>
  <c r="D62" i="49"/>
  <c r="B62" i="49"/>
  <c r="E61" i="49"/>
  <c r="D61" i="49"/>
  <c r="B61" i="49"/>
  <c r="E60" i="49"/>
  <c r="D60" i="49"/>
  <c r="B60" i="49"/>
  <c r="E59" i="49"/>
  <c r="D59" i="49"/>
  <c r="B59" i="49"/>
  <c r="E58" i="49"/>
  <c r="D58" i="49"/>
  <c r="B58" i="49"/>
  <c r="E57" i="49"/>
  <c r="D57" i="49"/>
  <c r="B57" i="49"/>
  <c r="E56" i="49"/>
  <c r="D56" i="49"/>
  <c r="B56" i="49"/>
  <c r="E55" i="49"/>
  <c r="D55" i="49"/>
  <c r="B55" i="49"/>
  <c r="E54" i="49"/>
  <c r="D54" i="49"/>
  <c r="B54" i="49"/>
  <c r="E53" i="49"/>
  <c r="D53" i="49"/>
  <c r="B53" i="49"/>
  <c r="E52" i="49"/>
  <c r="D52" i="49"/>
  <c r="B52" i="49"/>
  <c r="E51" i="49"/>
  <c r="D51" i="49"/>
  <c r="B51" i="49"/>
  <c r="E50" i="49"/>
  <c r="D50" i="49"/>
  <c r="B50" i="49"/>
  <c r="E49" i="49"/>
  <c r="D49" i="49"/>
  <c r="B49" i="49"/>
  <c r="E48" i="49"/>
  <c r="D48" i="49"/>
  <c r="B48" i="49"/>
  <c r="E47" i="49"/>
  <c r="D47" i="49"/>
  <c r="B47" i="49"/>
  <c r="E46" i="49"/>
  <c r="D46" i="49"/>
  <c r="B46" i="49"/>
  <c r="E45" i="49"/>
  <c r="D45" i="49"/>
  <c r="B45" i="49"/>
  <c r="E44" i="49"/>
  <c r="D44" i="49"/>
  <c r="B44" i="49"/>
  <c r="E43" i="49"/>
  <c r="D43" i="49"/>
  <c r="B43" i="49"/>
  <c r="E42" i="49"/>
  <c r="D42" i="49"/>
  <c r="B42" i="49"/>
  <c r="E41" i="49"/>
  <c r="D41" i="49"/>
  <c r="B41" i="49"/>
  <c r="E40" i="49"/>
  <c r="D40" i="49"/>
  <c r="B40" i="49"/>
  <c r="E39" i="49"/>
  <c r="D39" i="49"/>
  <c r="B39" i="49"/>
  <c r="E38" i="49"/>
  <c r="D38" i="49"/>
  <c r="B38" i="49"/>
  <c r="E37" i="49"/>
  <c r="D37" i="49"/>
  <c r="B37" i="49"/>
  <c r="E36" i="49"/>
  <c r="D36" i="49"/>
  <c r="B36" i="49"/>
  <c r="E35" i="49"/>
  <c r="D35" i="49"/>
  <c r="B35" i="49"/>
  <c r="E34" i="49"/>
  <c r="D34" i="49"/>
  <c r="B34" i="49"/>
  <c r="E33" i="49"/>
  <c r="D33" i="49"/>
  <c r="B33" i="49"/>
  <c r="E32" i="49"/>
  <c r="D32" i="49"/>
  <c r="B32" i="49"/>
  <c r="E31" i="49"/>
  <c r="D31" i="49"/>
  <c r="B31" i="49"/>
  <c r="E30" i="49"/>
  <c r="D30" i="49"/>
  <c r="B30" i="49"/>
  <c r="E29" i="49"/>
  <c r="D29" i="49"/>
  <c r="B29" i="49"/>
  <c r="E28" i="49"/>
  <c r="D28" i="49"/>
  <c r="B28" i="49"/>
  <c r="E27" i="49"/>
  <c r="D27" i="49"/>
  <c r="B27" i="49"/>
  <c r="E26" i="49"/>
  <c r="D26" i="49"/>
  <c r="B26" i="49"/>
  <c r="E25" i="49"/>
  <c r="D25" i="49"/>
  <c r="B25" i="49"/>
  <c r="E24" i="49"/>
  <c r="D24" i="49"/>
  <c r="B24" i="49"/>
  <c r="E23" i="49"/>
  <c r="D23" i="49"/>
  <c r="B23" i="49"/>
  <c r="E22" i="49"/>
  <c r="D22" i="49"/>
  <c r="B22" i="49"/>
  <c r="E21" i="49"/>
  <c r="D21" i="49"/>
  <c r="B21" i="49"/>
  <c r="E20" i="49"/>
  <c r="D20" i="49"/>
  <c r="B20" i="49"/>
  <c r="E19" i="49"/>
  <c r="D19" i="49"/>
  <c r="B19" i="49"/>
  <c r="E18" i="49"/>
  <c r="D18" i="49"/>
  <c r="B18" i="49"/>
  <c r="E17" i="49"/>
  <c r="D17" i="49"/>
  <c r="B17" i="49"/>
  <c r="E16" i="49"/>
  <c r="D16" i="49"/>
  <c r="B16" i="49"/>
  <c r="E15" i="49"/>
  <c r="D15" i="49"/>
  <c r="B15" i="49"/>
  <c r="E14" i="49"/>
  <c r="D14" i="49"/>
  <c r="B14" i="49"/>
  <c r="E13" i="49"/>
  <c r="D13" i="49"/>
  <c r="B13" i="49"/>
  <c r="E12" i="49"/>
  <c r="D12" i="49"/>
  <c r="B12" i="49"/>
  <c r="E11" i="49"/>
  <c r="D11" i="49"/>
  <c r="B11" i="49"/>
  <c r="AB11" i="49" s="1"/>
  <c r="E10" i="49"/>
  <c r="D10" i="49"/>
  <c r="B10" i="49"/>
  <c r="E9" i="49"/>
  <c r="D9" i="49"/>
  <c r="B9" i="49"/>
  <c r="AB9" i="49" s="1"/>
  <c r="AD10" i="27" l="1"/>
  <c r="AD11" i="27"/>
  <c r="AD12" i="27"/>
  <c r="AD13" i="27"/>
  <c r="AD14" i="27"/>
  <c r="AD15" i="27"/>
  <c r="AD16" i="27"/>
  <c r="AD17" i="27"/>
  <c r="AD18" i="27"/>
  <c r="AD19" i="27"/>
  <c r="AD20" i="27"/>
  <c r="AD21" i="27"/>
  <c r="AD22" i="27"/>
  <c r="AD23" i="27"/>
  <c r="AD24" i="27"/>
  <c r="AD25" i="27"/>
  <c r="AD26" i="27"/>
  <c r="AD27" i="27"/>
  <c r="AD28" i="27"/>
  <c r="AD29" i="27"/>
  <c r="AD30" i="27"/>
  <c r="AD31" i="27"/>
  <c r="AD32" i="27"/>
  <c r="AD33" i="27"/>
  <c r="AD34" i="27"/>
  <c r="AD35" i="27"/>
  <c r="AD36" i="27"/>
  <c r="AD37" i="27"/>
  <c r="AD38" i="27"/>
  <c r="AD39" i="27"/>
  <c r="AD40" i="27"/>
  <c r="AD41" i="27"/>
  <c r="AD42" i="27"/>
  <c r="AD43" i="27"/>
  <c r="AD44" i="27"/>
  <c r="AD45" i="27"/>
  <c r="AD46" i="27"/>
  <c r="AD47" i="27"/>
  <c r="AD48" i="27"/>
  <c r="AD49" i="27"/>
  <c r="AD50" i="27"/>
  <c r="AD51" i="27"/>
  <c r="AD52" i="27"/>
  <c r="AD53" i="27"/>
  <c r="AD54" i="27"/>
  <c r="AD55" i="27"/>
  <c r="AD56" i="27"/>
  <c r="AD57" i="27"/>
  <c r="AD58" i="27"/>
  <c r="AD9" i="27"/>
  <c r="Y4" i="27"/>
  <c r="A158" i="49" l="1"/>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9" i="49"/>
  <c r="M4" i="49"/>
  <c r="L4" i="49"/>
  <c r="K4" i="49"/>
  <c r="J4" i="49"/>
  <c r="I4" i="49"/>
  <c r="H4" i="49"/>
  <c r="G4" i="49"/>
  <c r="F4" i="49"/>
  <c r="E4" i="49"/>
  <c r="D4" i="49"/>
  <c r="C4" i="49"/>
  <c r="B4" i="49"/>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1" i="48"/>
  <c r="A10" i="48"/>
  <c r="A9" i="48"/>
  <c r="M4" i="48"/>
  <c r="L4" i="48"/>
  <c r="K4" i="48"/>
  <c r="J4" i="48"/>
  <c r="I4" i="48"/>
  <c r="H4" i="48"/>
  <c r="G4" i="48"/>
  <c r="F4" i="48"/>
  <c r="E4" i="48"/>
  <c r="D4" i="48"/>
  <c r="C4" i="48"/>
  <c r="B4" i="48"/>
  <c r="J55" i="45"/>
  <c r="J56" i="45"/>
  <c r="J57" i="45"/>
  <c r="J58" i="45"/>
  <c r="J59" i="45"/>
  <c r="J60" i="45"/>
  <c r="J61" i="45"/>
  <c r="J62" i="45"/>
  <c r="J63" i="45"/>
  <c r="J64" i="45"/>
  <c r="J65" i="45"/>
  <c r="J66" i="45"/>
  <c r="J67" i="45"/>
  <c r="J68" i="45"/>
  <c r="J69" i="45"/>
  <c r="J70" i="45"/>
  <c r="J71" i="45"/>
  <c r="J72" i="45"/>
  <c r="J73" i="45"/>
  <c r="J74" i="45"/>
  <c r="J75" i="45"/>
  <c r="J76" i="45"/>
  <c r="J77" i="45"/>
  <c r="J78" i="45"/>
  <c r="J79" i="45"/>
  <c r="J80" i="45"/>
  <c r="J81" i="45"/>
  <c r="J82" i="45"/>
  <c r="J83" i="45"/>
  <c r="J84" i="45"/>
  <c r="J85" i="45"/>
  <c r="J86" i="45"/>
  <c r="J87" i="45"/>
  <c r="J88" i="45"/>
  <c r="J89" i="45"/>
  <c r="J90" i="45"/>
  <c r="J91" i="45"/>
  <c r="J92" i="45"/>
  <c r="J93" i="45"/>
  <c r="J94" i="45"/>
  <c r="J95" i="45"/>
  <c r="J96" i="45"/>
  <c r="J97" i="45"/>
  <c r="J98" i="45"/>
  <c r="J99" i="45"/>
  <c r="J100" i="45"/>
  <c r="J101" i="45"/>
  <c r="J102" i="45"/>
  <c r="J103" i="45"/>
  <c r="J104" i="45"/>
  <c r="J105" i="45"/>
  <c r="J106" i="45"/>
  <c r="J107" i="45"/>
  <c r="J108" i="45"/>
  <c r="J109" i="45"/>
  <c r="J110" i="45"/>
  <c r="J111" i="45"/>
  <c r="J112" i="45"/>
  <c r="J113" i="45"/>
  <c r="J114" i="45"/>
  <c r="J115" i="45"/>
  <c r="J116" i="45"/>
  <c r="J117" i="45"/>
  <c r="J118" i="45"/>
  <c r="J119" i="45"/>
  <c r="J120" i="45"/>
  <c r="J121" i="45"/>
  <c r="J122" i="45"/>
  <c r="J123" i="45"/>
  <c r="J124" i="45"/>
  <c r="J125" i="45"/>
  <c r="J126" i="45"/>
  <c r="J127" i="45"/>
  <c r="J128" i="45"/>
  <c r="J129" i="45"/>
  <c r="J130" i="45"/>
  <c r="J131" i="45"/>
  <c r="J132" i="45"/>
  <c r="J133" i="45"/>
  <c r="J134" i="45"/>
  <c r="J135" i="45"/>
  <c r="J136" i="45"/>
  <c r="J137" i="45"/>
  <c r="J138" i="45"/>
  <c r="J139" i="45"/>
  <c r="J140" i="45"/>
  <c r="J141" i="45"/>
  <c r="J142" i="45"/>
  <c r="J143" i="45"/>
  <c r="J144" i="45"/>
  <c r="J145" i="45"/>
  <c r="J146" i="45"/>
  <c r="J147" i="45"/>
  <c r="J148" i="45"/>
  <c r="J149" i="45"/>
  <c r="J150" i="45"/>
  <c r="J151" i="45"/>
  <c r="J152" i="45"/>
  <c r="J153" i="45"/>
  <c r="J154" i="45"/>
  <c r="J155" i="45"/>
  <c r="J156" i="45"/>
  <c r="J157" i="45"/>
  <c r="J158" i="45"/>
  <c r="J54" i="45"/>
  <c r="AC4" i="27" l="1"/>
  <c r="AB4" i="27"/>
  <c r="U4" i="27"/>
  <c r="V4" i="27"/>
  <c r="X4" i="27"/>
  <c r="W4" i="27"/>
  <c r="Z4" i="27"/>
  <c r="AA4" i="27"/>
  <c r="T4" i="27"/>
  <c r="Q4" i="27"/>
  <c r="P4" i="27"/>
  <c r="A158" i="45"/>
  <c r="A157" i="45"/>
  <c r="A156" i="45"/>
  <c r="A155" i="45"/>
  <c r="A154" i="45"/>
  <c r="A153" i="45"/>
  <c r="A152" i="45"/>
  <c r="A151" i="45"/>
  <c r="A150" i="45"/>
  <c r="A149" i="45"/>
  <c r="A148" i="45"/>
  <c r="A147" i="45"/>
  <c r="A146" i="45"/>
  <c r="A145" i="45"/>
  <c r="A144" i="45"/>
  <c r="A143" i="45"/>
  <c r="A142" i="45"/>
  <c r="A141" i="45"/>
  <c r="A140" i="45"/>
  <c r="A139" i="45"/>
  <c r="A138" i="45"/>
  <c r="A137" i="45"/>
  <c r="A136" i="45"/>
  <c r="A135"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104" i="45"/>
  <c r="A103" i="45"/>
  <c r="A102" i="45"/>
  <c r="A101" i="45"/>
  <c r="A100" i="45"/>
  <c r="A99" i="45"/>
  <c r="A98" i="45"/>
  <c r="A97" i="45"/>
  <c r="A96" i="45"/>
  <c r="A95" i="45"/>
  <c r="A94" i="45"/>
  <c r="A93" i="45"/>
  <c r="A92" i="45"/>
  <c r="A91" i="45"/>
  <c r="A90" i="45"/>
  <c r="A89" i="45"/>
  <c r="A88" i="45"/>
  <c r="A87" i="45"/>
  <c r="A86" i="45"/>
  <c r="A85" i="45"/>
  <c r="A84" i="45"/>
  <c r="A83" i="45"/>
  <c r="A82" i="45"/>
  <c r="A81" i="45"/>
  <c r="A80" i="45"/>
  <c r="A79" i="45"/>
  <c r="A78" i="45"/>
  <c r="A77" i="45"/>
  <c r="A76" i="45"/>
  <c r="A75" i="45"/>
  <c r="A74" i="45"/>
  <c r="A73" i="45"/>
  <c r="A72" i="45"/>
  <c r="A71" i="45"/>
  <c r="A70" i="45"/>
  <c r="A69" i="45"/>
  <c r="A68" i="45"/>
  <c r="A67" i="45"/>
  <c r="A66" i="45"/>
  <c r="A65" i="45"/>
  <c r="A64" i="45"/>
  <c r="A63" i="45"/>
  <c r="A62" i="45"/>
  <c r="A61" i="45"/>
  <c r="A60" i="45"/>
  <c r="A59" i="45"/>
  <c r="A58" i="45"/>
  <c r="A57" i="45"/>
  <c r="A56" i="45"/>
  <c r="A55" i="45"/>
  <c r="A54" i="45"/>
  <c r="J53" i="45"/>
  <c r="A53" i="45"/>
  <c r="J52" i="45"/>
  <c r="A52" i="45"/>
  <c r="J51" i="45"/>
  <c r="A51" i="45"/>
  <c r="J50" i="45"/>
  <c r="A50" i="45"/>
  <c r="J49" i="45"/>
  <c r="A49" i="45"/>
  <c r="J48" i="45"/>
  <c r="A48" i="45"/>
  <c r="J47" i="45"/>
  <c r="A47" i="45"/>
  <c r="J46" i="45"/>
  <c r="A46" i="45"/>
  <c r="J45" i="45"/>
  <c r="A45" i="45"/>
  <c r="J44" i="45"/>
  <c r="A44" i="45"/>
  <c r="J43" i="45"/>
  <c r="A43" i="45"/>
  <c r="J42" i="45"/>
  <c r="A42" i="45"/>
  <c r="J41" i="45"/>
  <c r="A41" i="45"/>
  <c r="J40" i="45"/>
  <c r="A40" i="45"/>
  <c r="J39" i="45"/>
  <c r="A39" i="45"/>
  <c r="J38" i="45"/>
  <c r="A38" i="45"/>
  <c r="J37" i="45"/>
  <c r="A37" i="45"/>
  <c r="J36" i="45"/>
  <c r="A36" i="45"/>
  <c r="J35" i="45"/>
  <c r="A35" i="45"/>
  <c r="J34" i="45"/>
  <c r="A34" i="45"/>
  <c r="J33" i="45"/>
  <c r="A33" i="45"/>
  <c r="J32" i="45"/>
  <c r="A32" i="45"/>
  <c r="J31" i="45"/>
  <c r="A31" i="45"/>
  <c r="J30" i="45"/>
  <c r="A30" i="45"/>
  <c r="J29" i="45"/>
  <c r="A29" i="45"/>
  <c r="J28" i="45"/>
  <c r="A28" i="45"/>
  <c r="J27" i="45"/>
  <c r="A27" i="45"/>
  <c r="J26" i="45"/>
  <c r="A26" i="45"/>
  <c r="J25" i="45"/>
  <c r="A25" i="45"/>
  <c r="J24" i="45"/>
  <c r="A24" i="45"/>
  <c r="J23" i="45"/>
  <c r="A23" i="45"/>
  <c r="J22" i="45"/>
  <c r="A22" i="45"/>
  <c r="J21" i="45"/>
  <c r="A21" i="45"/>
  <c r="J20" i="45"/>
  <c r="A20" i="45"/>
  <c r="J19" i="45"/>
  <c r="A19" i="45"/>
  <c r="J18" i="45"/>
  <c r="A18" i="45"/>
  <c r="J17" i="45"/>
  <c r="A17" i="45"/>
  <c r="J16" i="45"/>
  <c r="A16" i="45"/>
  <c r="J15" i="45"/>
  <c r="A15" i="45"/>
  <c r="J14" i="45"/>
  <c r="A14" i="45"/>
  <c r="J13" i="45"/>
  <c r="A13" i="45"/>
  <c r="J12" i="45"/>
  <c r="A12" i="45"/>
  <c r="J11" i="45"/>
  <c r="A11" i="45"/>
  <c r="J10" i="45"/>
  <c r="A10" i="45"/>
  <c r="J9" i="45"/>
  <c r="A9" i="45"/>
  <c r="M4" i="45"/>
  <c r="L4" i="45"/>
  <c r="K4" i="45"/>
  <c r="J4" i="45"/>
  <c r="I4" i="45"/>
  <c r="H4" i="45"/>
  <c r="G4" i="45"/>
  <c r="F4" i="45"/>
  <c r="E4" i="45"/>
  <c r="D4" i="45"/>
  <c r="C4" i="45"/>
  <c r="B4" i="45"/>
  <c r="L4" i="27" l="1"/>
  <c r="M4" i="27"/>
  <c r="A10" i="27" l="1"/>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9" i="27"/>
  <c r="H4" i="27"/>
  <c r="E14" i="27" l="1"/>
  <c r="E15" i="27"/>
  <c r="E16" i="27"/>
  <c r="E17" i="27"/>
  <c r="E18" i="27"/>
  <c r="E19" i="27"/>
  <c r="E20" i="27"/>
  <c r="E21" i="27"/>
  <c r="E22" i="27"/>
  <c r="E23" i="27"/>
  <c r="E24" i="27"/>
  <c r="E25" i="27"/>
  <c r="E26" i="27"/>
  <c r="E27" i="27"/>
  <c r="E28" i="27"/>
  <c r="E29" i="27"/>
  <c r="E30" i="27"/>
  <c r="E31" i="27"/>
  <c r="E32" i="27"/>
  <c r="E33" i="27"/>
  <c r="E34" i="27"/>
  <c r="E35" i="27"/>
  <c r="E36" i="27"/>
  <c r="E37" i="27"/>
  <c r="E38" i="27"/>
  <c r="E39" i="27"/>
  <c r="E40" i="27"/>
  <c r="E41" i="27"/>
  <c r="E42" i="27"/>
  <c r="E43" i="27"/>
  <c r="E44" i="27"/>
  <c r="E45" i="27"/>
  <c r="E46" i="27"/>
  <c r="E47" i="27"/>
  <c r="E48" i="27"/>
  <c r="E49" i="27"/>
  <c r="E50" i="27"/>
  <c r="E51" i="27"/>
  <c r="E52" i="27"/>
  <c r="E53" i="27"/>
  <c r="E54" i="27"/>
  <c r="E10" i="27"/>
  <c r="E11" i="27"/>
  <c r="E12" i="27"/>
  <c r="E13" i="27"/>
  <c r="E9" i="27"/>
  <c r="B9" i="27" l="1"/>
  <c r="D9" i="27"/>
  <c r="J9" i="27"/>
  <c r="B10" i="27"/>
  <c r="D10" i="27"/>
  <c r="J10" i="27"/>
  <c r="B11" i="27"/>
  <c r="D11" i="27"/>
  <c r="J11" i="27"/>
  <c r="B12" i="27"/>
  <c r="D12" i="27"/>
  <c r="J12" i="27"/>
  <c r="B13" i="27"/>
  <c r="D13" i="27"/>
  <c r="J13" i="27"/>
  <c r="B14" i="27"/>
  <c r="D14" i="27"/>
  <c r="J14" i="27"/>
  <c r="B15" i="27"/>
  <c r="D15" i="27"/>
  <c r="J15" i="27"/>
  <c r="B16" i="27"/>
  <c r="D16" i="27"/>
  <c r="J16" i="27"/>
  <c r="B17" i="27"/>
  <c r="D17" i="27"/>
  <c r="J17" i="27"/>
  <c r="B18" i="27"/>
  <c r="D18" i="27"/>
  <c r="J18" i="27"/>
  <c r="B19" i="27"/>
  <c r="D19" i="27"/>
  <c r="J19" i="27"/>
  <c r="B20" i="27"/>
  <c r="D20" i="27"/>
  <c r="J20" i="27"/>
  <c r="B21" i="27"/>
  <c r="D21" i="27"/>
  <c r="J21" i="27"/>
  <c r="B22" i="27"/>
  <c r="D22" i="27"/>
  <c r="J22" i="27"/>
  <c r="B23" i="27"/>
  <c r="D23" i="27"/>
  <c r="J23" i="27"/>
  <c r="B24" i="27"/>
  <c r="D24" i="27"/>
  <c r="J24" i="27"/>
  <c r="B25" i="27"/>
  <c r="D25" i="27"/>
  <c r="J25" i="27"/>
  <c r="B26" i="27"/>
  <c r="D26" i="27"/>
  <c r="J26" i="27"/>
  <c r="B27" i="27"/>
  <c r="D27" i="27"/>
  <c r="J27" i="27"/>
  <c r="B28" i="27"/>
  <c r="D28" i="27"/>
  <c r="J28" i="27"/>
  <c r="B29" i="27"/>
  <c r="D29" i="27"/>
  <c r="J29" i="27"/>
  <c r="B30" i="27"/>
  <c r="D30" i="27"/>
  <c r="J30" i="27"/>
  <c r="B31" i="27"/>
  <c r="D31" i="27"/>
  <c r="J31" i="27"/>
  <c r="B32" i="27"/>
  <c r="D32" i="27"/>
  <c r="J32" i="27"/>
  <c r="B33" i="27"/>
  <c r="D33" i="27"/>
  <c r="J33" i="27"/>
  <c r="B34" i="27"/>
  <c r="D34" i="27"/>
  <c r="J34" i="27"/>
  <c r="B35" i="27"/>
  <c r="D35" i="27"/>
  <c r="J35" i="27"/>
  <c r="B36" i="27"/>
  <c r="D36" i="27"/>
  <c r="J36" i="27"/>
  <c r="B37" i="27"/>
  <c r="D37" i="27"/>
  <c r="J37" i="27"/>
  <c r="B38" i="27"/>
  <c r="D38" i="27"/>
  <c r="J38" i="27"/>
  <c r="B39" i="27"/>
  <c r="D39" i="27"/>
  <c r="J39" i="27"/>
  <c r="B40" i="27"/>
  <c r="D40" i="27"/>
  <c r="J40" i="27"/>
  <c r="B41" i="27"/>
  <c r="D41" i="27"/>
  <c r="J41" i="27"/>
  <c r="B42" i="27"/>
  <c r="D42" i="27"/>
  <c r="J42" i="27"/>
  <c r="B43" i="27"/>
  <c r="D43" i="27"/>
  <c r="J43" i="27"/>
  <c r="B44" i="27"/>
  <c r="D44" i="27"/>
  <c r="J44" i="27"/>
  <c r="B45" i="27"/>
  <c r="D45" i="27"/>
  <c r="J45" i="27"/>
  <c r="B46" i="27"/>
  <c r="D46" i="27"/>
  <c r="J46" i="27"/>
  <c r="B47" i="27"/>
  <c r="D47" i="27"/>
  <c r="J47" i="27"/>
  <c r="B48" i="27"/>
  <c r="D48" i="27"/>
  <c r="J48" i="27"/>
  <c r="B49" i="27"/>
  <c r="D49" i="27"/>
  <c r="J49" i="27"/>
  <c r="B50" i="27"/>
  <c r="D50" i="27"/>
  <c r="J50" i="27"/>
  <c r="B51" i="27"/>
  <c r="D51" i="27"/>
  <c r="J51" i="27"/>
  <c r="B52" i="27"/>
  <c r="D52" i="27"/>
  <c r="J52" i="27"/>
  <c r="B53" i="27"/>
  <c r="D53" i="27"/>
  <c r="J53" i="27"/>
  <c r="B54" i="27"/>
  <c r="D54" i="27"/>
  <c r="J54" i="27"/>
  <c r="S4" i="2" l="1"/>
  <c r="S5" i="2"/>
  <c r="S6" i="2"/>
  <c r="S7" i="2"/>
  <c r="S8" i="2"/>
  <c r="S9" i="2"/>
  <c r="S10" i="2"/>
  <c r="S11" i="2"/>
  <c r="S3" i="2"/>
  <c r="U158" i="49" l="1"/>
  <c r="U152" i="49"/>
  <c r="U146" i="49"/>
  <c r="U140" i="49"/>
  <c r="U134" i="49"/>
  <c r="U128" i="49"/>
  <c r="U122" i="49"/>
  <c r="U116" i="49"/>
  <c r="U110" i="49"/>
  <c r="U104" i="49"/>
  <c r="U98" i="49"/>
  <c r="U92" i="49"/>
  <c r="U86" i="49"/>
  <c r="U80" i="49"/>
  <c r="U74" i="49"/>
  <c r="U68" i="49"/>
  <c r="U62" i="49"/>
  <c r="U56" i="49"/>
  <c r="U50" i="49"/>
  <c r="U44" i="49"/>
  <c r="U38" i="49"/>
  <c r="U32" i="49"/>
  <c r="U26" i="49"/>
  <c r="U20" i="49"/>
  <c r="U14" i="49"/>
  <c r="U158" i="48"/>
  <c r="U152" i="48"/>
  <c r="U146" i="48"/>
  <c r="U140" i="48"/>
  <c r="U134" i="48"/>
  <c r="U128" i="48"/>
  <c r="U122" i="48"/>
  <c r="U116" i="48"/>
  <c r="U110" i="48"/>
  <c r="U104" i="48"/>
  <c r="U98" i="48"/>
  <c r="U92" i="48"/>
  <c r="U86" i="48"/>
  <c r="U80" i="48"/>
  <c r="U74" i="48"/>
  <c r="U68" i="48"/>
  <c r="U62" i="48"/>
  <c r="U56" i="48"/>
  <c r="U50" i="48"/>
  <c r="U44" i="48"/>
  <c r="U38" i="48"/>
  <c r="U32" i="48"/>
  <c r="U26" i="48"/>
  <c r="U20" i="48"/>
  <c r="U14" i="48"/>
  <c r="U67" i="49"/>
  <c r="U139" i="48"/>
  <c r="U115" i="48"/>
  <c r="U97" i="48"/>
  <c r="U85" i="48"/>
  <c r="U67" i="48"/>
  <c r="U55" i="48"/>
  <c r="U37" i="48"/>
  <c r="U19" i="48"/>
  <c r="U149" i="49"/>
  <c r="U107" i="49"/>
  <c r="U71" i="49"/>
  <c r="U41" i="49"/>
  <c r="U11" i="49"/>
  <c r="U137" i="48"/>
  <c r="U107" i="48"/>
  <c r="U77" i="48"/>
  <c r="U47" i="48"/>
  <c r="U23" i="48"/>
  <c r="U148" i="49"/>
  <c r="U100" i="49"/>
  <c r="U157" i="49"/>
  <c r="U151" i="49"/>
  <c r="U145" i="49"/>
  <c r="U139" i="49"/>
  <c r="U133" i="49"/>
  <c r="U127" i="49"/>
  <c r="U121" i="49"/>
  <c r="U115" i="49"/>
  <c r="U109" i="49"/>
  <c r="U103" i="49"/>
  <c r="U97" i="49"/>
  <c r="U91" i="49"/>
  <c r="U85" i="49"/>
  <c r="U79" i="49"/>
  <c r="U73" i="49"/>
  <c r="U61" i="49"/>
  <c r="U55" i="49"/>
  <c r="U49" i="49"/>
  <c r="U43" i="49"/>
  <c r="U37" i="49"/>
  <c r="U31" i="49"/>
  <c r="U25" i="49"/>
  <c r="U19" i="49"/>
  <c r="U13" i="49"/>
  <c r="U157" i="48"/>
  <c r="U151" i="48"/>
  <c r="U145" i="48"/>
  <c r="U133" i="48"/>
  <c r="U127" i="48"/>
  <c r="U121" i="48"/>
  <c r="U109" i="48"/>
  <c r="U103" i="48"/>
  <c r="U91" i="48"/>
  <c r="U79" i="48"/>
  <c r="U73" i="48"/>
  <c r="U61" i="48"/>
  <c r="U49" i="48"/>
  <c r="U43" i="48"/>
  <c r="U31" i="48"/>
  <c r="U25" i="48"/>
  <c r="U13" i="48"/>
  <c r="U155" i="49"/>
  <c r="U143" i="49"/>
  <c r="U137" i="49"/>
  <c r="U125" i="49"/>
  <c r="U119" i="49"/>
  <c r="U113" i="49"/>
  <c r="U101" i="49"/>
  <c r="U89" i="49"/>
  <c r="U83" i="49"/>
  <c r="U77" i="49"/>
  <c r="U59" i="49"/>
  <c r="U53" i="49"/>
  <c r="U47" i="49"/>
  <c r="U35" i="49"/>
  <c r="U23" i="49"/>
  <c r="U17" i="49"/>
  <c r="U155" i="48"/>
  <c r="U143" i="48"/>
  <c r="U131" i="48"/>
  <c r="U125" i="48"/>
  <c r="U113" i="48"/>
  <c r="U101" i="48"/>
  <c r="U95" i="48"/>
  <c r="U83" i="48"/>
  <c r="U71" i="48"/>
  <c r="U65" i="48"/>
  <c r="U53" i="48"/>
  <c r="U41" i="48"/>
  <c r="U29" i="48"/>
  <c r="U17" i="48"/>
  <c r="U11" i="48"/>
  <c r="U154" i="49"/>
  <c r="U142" i="49"/>
  <c r="U130" i="49"/>
  <c r="U124" i="49"/>
  <c r="U118" i="49"/>
  <c r="U112" i="49"/>
  <c r="U106" i="49"/>
  <c r="U88" i="49"/>
  <c r="U82" i="49"/>
  <c r="U76" i="49"/>
  <c r="U70" i="49"/>
  <c r="U64" i="49"/>
  <c r="U46" i="49"/>
  <c r="U156" i="49"/>
  <c r="U150" i="49"/>
  <c r="U144" i="49"/>
  <c r="U138" i="49"/>
  <c r="U132" i="49"/>
  <c r="U126" i="49"/>
  <c r="U120" i="49"/>
  <c r="U114" i="49"/>
  <c r="U108" i="49"/>
  <c r="U102" i="49"/>
  <c r="U96" i="49"/>
  <c r="U90" i="49"/>
  <c r="U84" i="49"/>
  <c r="U78" i="49"/>
  <c r="U72" i="49"/>
  <c r="U66" i="49"/>
  <c r="U60" i="49"/>
  <c r="U54" i="49"/>
  <c r="U48" i="49"/>
  <c r="U42" i="49"/>
  <c r="U36" i="49"/>
  <c r="U30" i="49"/>
  <c r="U24" i="49"/>
  <c r="U18" i="49"/>
  <c r="U12" i="49"/>
  <c r="U156" i="48"/>
  <c r="U150" i="48"/>
  <c r="U144" i="48"/>
  <c r="U138" i="48"/>
  <c r="U132" i="48"/>
  <c r="U126" i="48"/>
  <c r="U120" i="48"/>
  <c r="U114" i="48"/>
  <c r="U108" i="48"/>
  <c r="U102" i="48"/>
  <c r="U96" i="48"/>
  <c r="U90" i="48"/>
  <c r="U84" i="48"/>
  <c r="U78" i="48"/>
  <c r="U72" i="48"/>
  <c r="U66" i="48"/>
  <c r="U60" i="48"/>
  <c r="U54" i="48"/>
  <c r="U48" i="48"/>
  <c r="U42" i="48"/>
  <c r="U36" i="48"/>
  <c r="U30" i="48"/>
  <c r="U24" i="48"/>
  <c r="U18" i="48"/>
  <c r="U12" i="48"/>
  <c r="U131" i="49"/>
  <c r="U95" i="49"/>
  <c r="U65" i="49"/>
  <c r="U29" i="49"/>
  <c r="U149" i="48"/>
  <c r="U119" i="48"/>
  <c r="U89" i="48"/>
  <c r="U59" i="48"/>
  <c r="U35" i="48"/>
  <c r="U136" i="49"/>
  <c r="U94" i="49"/>
  <c r="U147" i="49"/>
  <c r="U75" i="49"/>
  <c r="U22" i="48"/>
  <c r="U22" i="49"/>
  <c r="U21" i="49"/>
  <c r="U135" i="48"/>
  <c r="U81" i="48"/>
  <c r="U9" i="48"/>
  <c r="U87" i="49"/>
  <c r="U10" i="49"/>
  <c r="U106" i="48"/>
  <c r="U16" i="48"/>
  <c r="U105" i="49"/>
  <c r="U45" i="49"/>
  <c r="U27" i="49"/>
  <c r="U9" i="49"/>
  <c r="U141" i="48"/>
  <c r="U123" i="48"/>
  <c r="U105" i="48"/>
  <c r="U87" i="48"/>
  <c r="U69" i="48"/>
  <c r="U51" i="48"/>
  <c r="U33" i="48"/>
  <c r="U15" i="48"/>
  <c r="U135" i="49"/>
  <c r="U63" i="49"/>
  <c r="U93" i="49"/>
  <c r="U34" i="49"/>
  <c r="U16" i="49"/>
  <c r="U148" i="48"/>
  <c r="U130" i="48"/>
  <c r="U112" i="48"/>
  <c r="U94" i="48"/>
  <c r="U76" i="48"/>
  <c r="U58" i="48"/>
  <c r="U40" i="48"/>
  <c r="U141" i="49"/>
  <c r="U69" i="49"/>
  <c r="U154" i="48"/>
  <c r="U136" i="48"/>
  <c r="U100" i="48"/>
  <c r="U82" i="48"/>
  <c r="U46" i="48"/>
  <c r="U28" i="48"/>
  <c r="U99" i="49"/>
  <c r="U58" i="49"/>
  <c r="U129" i="49"/>
  <c r="U153" i="48"/>
  <c r="U117" i="48"/>
  <c r="U99" i="48"/>
  <c r="U45" i="48"/>
  <c r="U27" i="48"/>
  <c r="U57" i="49"/>
  <c r="U117" i="49"/>
  <c r="U28" i="49"/>
  <c r="U124" i="48"/>
  <c r="U88" i="48"/>
  <c r="U52" i="48"/>
  <c r="U34" i="48"/>
  <c r="U123" i="49"/>
  <c r="U52" i="49"/>
  <c r="U153" i="49"/>
  <c r="U81" i="49"/>
  <c r="U33" i="49"/>
  <c r="U15" i="49"/>
  <c r="U147" i="48"/>
  <c r="U129" i="48"/>
  <c r="U111" i="48"/>
  <c r="U93" i="48"/>
  <c r="U75" i="48"/>
  <c r="U57" i="48"/>
  <c r="U39" i="48"/>
  <c r="U21" i="48"/>
  <c r="U111" i="49"/>
  <c r="U51" i="49"/>
  <c r="U40" i="49"/>
  <c r="U118" i="48"/>
  <c r="U64" i="48"/>
  <c r="U10" i="48"/>
  <c r="U39" i="49"/>
  <c r="U63" i="48"/>
  <c r="U142" i="48"/>
  <c r="U70" i="48"/>
  <c r="U9" i="45"/>
  <c r="U56" i="45"/>
  <c r="U68" i="45"/>
  <c r="U80" i="45"/>
  <c r="U92" i="45"/>
  <c r="U104" i="45"/>
  <c r="U116" i="45"/>
  <c r="U128" i="45"/>
  <c r="U140" i="45"/>
  <c r="U152" i="45"/>
  <c r="U141" i="45"/>
  <c r="U73" i="45"/>
  <c r="U57" i="45"/>
  <c r="U69" i="45"/>
  <c r="U81" i="45"/>
  <c r="U93" i="45"/>
  <c r="U105" i="45"/>
  <c r="U117" i="45"/>
  <c r="U129" i="45"/>
  <c r="U153" i="45"/>
  <c r="U97" i="45"/>
  <c r="U58" i="45"/>
  <c r="U70" i="45"/>
  <c r="U82" i="45"/>
  <c r="U94" i="45"/>
  <c r="U106" i="45"/>
  <c r="U118" i="45"/>
  <c r="U130" i="45"/>
  <c r="U142" i="45"/>
  <c r="U154" i="45"/>
  <c r="U155" i="45"/>
  <c r="U133" i="45"/>
  <c r="U59" i="45"/>
  <c r="U71" i="45"/>
  <c r="U83" i="45"/>
  <c r="U95" i="45"/>
  <c r="U107" i="45"/>
  <c r="U119" i="45"/>
  <c r="U131" i="45"/>
  <c r="U143" i="45"/>
  <c r="U121" i="45"/>
  <c r="U60" i="45"/>
  <c r="U72" i="45"/>
  <c r="U84" i="45"/>
  <c r="U96" i="45"/>
  <c r="U108" i="45"/>
  <c r="U120" i="45"/>
  <c r="U132" i="45"/>
  <c r="U144" i="45"/>
  <c r="U156" i="45"/>
  <c r="U109" i="45"/>
  <c r="U61" i="45"/>
  <c r="U62" i="45"/>
  <c r="U74" i="45"/>
  <c r="U86" i="45"/>
  <c r="U98" i="45"/>
  <c r="U110" i="45"/>
  <c r="U122" i="45"/>
  <c r="U134" i="45"/>
  <c r="U146" i="45"/>
  <c r="U158" i="45"/>
  <c r="U103" i="45"/>
  <c r="U63" i="45"/>
  <c r="U75" i="45"/>
  <c r="U87" i="45"/>
  <c r="U99" i="45"/>
  <c r="U111" i="45"/>
  <c r="U123" i="45"/>
  <c r="U135" i="45"/>
  <c r="U147" i="45"/>
  <c r="U53" i="45"/>
  <c r="U91" i="45"/>
  <c r="U24" i="45"/>
  <c r="U64" i="45"/>
  <c r="U76" i="45"/>
  <c r="U88" i="45"/>
  <c r="U100" i="45"/>
  <c r="U112" i="45"/>
  <c r="U124" i="45"/>
  <c r="U136" i="45"/>
  <c r="U148" i="45"/>
  <c r="U54" i="45"/>
  <c r="U127" i="45"/>
  <c r="U25" i="45"/>
  <c r="U65" i="45"/>
  <c r="U77" i="45"/>
  <c r="U89" i="45"/>
  <c r="U101" i="45"/>
  <c r="U113" i="45"/>
  <c r="U125" i="45"/>
  <c r="U137" i="45"/>
  <c r="U149" i="45"/>
  <c r="U79" i="45"/>
  <c r="U139" i="45"/>
  <c r="U145" i="45"/>
  <c r="U66" i="45"/>
  <c r="U78" i="45"/>
  <c r="U90" i="45"/>
  <c r="U102" i="45"/>
  <c r="U114" i="45"/>
  <c r="U126" i="45"/>
  <c r="U138" i="45"/>
  <c r="U150" i="45"/>
  <c r="U67" i="45"/>
  <c r="U115" i="45"/>
  <c r="U85" i="45"/>
  <c r="U55" i="45"/>
  <c r="U151" i="45"/>
  <c r="U157" i="45"/>
  <c r="U42" i="45"/>
  <c r="U30" i="45"/>
  <c r="U26" i="45"/>
  <c r="U37" i="45"/>
  <c r="U52" i="45"/>
  <c r="U50" i="45"/>
  <c r="U48" i="45"/>
  <c r="U46" i="45"/>
  <c r="U44" i="45"/>
  <c r="U40" i="45"/>
  <c r="U38" i="45"/>
  <c r="U36" i="45"/>
  <c r="U34" i="45"/>
  <c r="U32" i="45"/>
  <c r="U28" i="45"/>
  <c r="U43" i="45"/>
  <c r="U27" i="45"/>
  <c r="U21" i="45"/>
  <c r="U13" i="45"/>
  <c r="U35" i="45"/>
  <c r="U19" i="45"/>
  <c r="U45" i="45"/>
  <c r="U17" i="45"/>
  <c r="U11" i="45"/>
  <c r="U31" i="45"/>
  <c r="U23" i="45"/>
  <c r="U15" i="45"/>
  <c r="U39" i="45"/>
  <c r="U49" i="45"/>
  <c r="U41" i="45"/>
  <c r="U51" i="45"/>
  <c r="U47" i="45"/>
  <c r="U33" i="45"/>
  <c r="U16" i="45"/>
  <c r="U20" i="45"/>
  <c r="U12" i="45"/>
  <c r="U18" i="45"/>
  <c r="U10" i="45"/>
  <c r="U22" i="45"/>
  <c r="U14" i="45"/>
  <c r="U29" i="45"/>
  <c r="U15" i="27"/>
  <c r="U27" i="27"/>
  <c r="U39" i="27"/>
  <c r="U51" i="27"/>
  <c r="U20" i="27"/>
  <c r="U32" i="27"/>
  <c r="U44" i="27"/>
  <c r="U46" i="27"/>
  <c r="U13" i="27"/>
  <c r="U25" i="27"/>
  <c r="U37" i="27"/>
  <c r="U49" i="27"/>
  <c r="U18" i="27"/>
  <c r="U30" i="27"/>
  <c r="U42" i="27"/>
  <c r="U54" i="27"/>
  <c r="U11" i="27"/>
  <c r="U23" i="27"/>
  <c r="U35" i="27"/>
  <c r="U47" i="27"/>
  <c r="U16" i="27"/>
  <c r="U28" i="27"/>
  <c r="U40" i="27"/>
  <c r="U52" i="27"/>
  <c r="U34" i="27"/>
  <c r="U9" i="27"/>
  <c r="U21" i="27"/>
  <c r="U33" i="27"/>
  <c r="U45" i="27"/>
  <c r="U14" i="27"/>
  <c r="U26" i="27"/>
  <c r="U38" i="27"/>
  <c r="U50" i="27"/>
  <c r="U19" i="27"/>
  <c r="U31" i="27"/>
  <c r="U43" i="27"/>
  <c r="U12" i="27"/>
  <c r="U24" i="27"/>
  <c r="U36" i="27"/>
  <c r="U48" i="27"/>
  <c r="U22" i="27"/>
  <c r="U17" i="27"/>
  <c r="U29" i="27"/>
  <c r="U41" i="27"/>
  <c r="U53" i="27"/>
  <c r="U10" i="27"/>
  <c r="K4" i="27"/>
  <c r="J4" i="27" l="1"/>
  <c r="I4" i="27"/>
  <c r="G4" i="27"/>
  <c r="F4" i="27"/>
  <c r="E4" i="27"/>
  <c r="D4" i="27"/>
  <c r="C4" i="27"/>
  <c r="B4" i="27"/>
  <c r="J2" i="27" l="1"/>
</calcChain>
</file>

<file path=xl/sharedStrings.xml><?xml version="1.0" encoding="utf-8"?>
<sst xmlns="http://schemas.openxmlformats.org/spreadsheetml/2006/main" count="983" uniqueCount="224">
  <si>
    <t>項番</t>
    <rPh sb="0" eb="2">
      <t>コウバン</t>
    </rPh>
    <phoneticPr fontId="11"/>
  </si>
  <si>
    <t>No.</t>
    <phoneticPr fontId="11"/>
  </si>
  <si>
    <t>申請年月日</t>
    <phoneticPr fontId="11"/>
  </si>
  <si>
    <t>申請製品数</t>
    <phoneticPr fontId="11"/>
  </si>
  <si>
    <t>入力要否</t>
    <rPh sb="0" eb="2">
      <t>ニュウリョク</t>
    </rPh>
    <rPh sb="2" eb="4">
      <t>ヨウヒ</t>
    </rPh>
    <phoneticPr fontId="11"/>
  </si>
  <si>
    <t>■製品型番登録申請メールテンプレート</t>
    <rPh sb="1" eb="3">
      <t>セイヒン</t>
    </rPh>
    <rPh sb="3" eb="5">
      <t>カタバン</t>
    </rPh>
    <rPh sb="5" eb="7">
      <t>トウロク</t>
    </rPh>
    <rPh sb="7" eb="9">
      <t>シンセイ</t>
    </rPh>
    <phoneticPr fontId="11"/>
  </si>
  <si>
    <t>宛先</t>
    <rPh sb="0" eb="2">
      <t>アテサキ</t>
    </rPh>
    <phoneticPr fontId="11"/>
  </si>
  <si>
    <t>件名</t>
    <rPh sb="0" eb="2">
      <t>ケンメイ</t>
    </rPh>
    <phoneticPr fontId="11"/>
  </si>
  <si>
    <t xml:space="preserve">
メール本文</t>
    <rPh sb="4" eb="6">
      <t>ホンブン</t>
    </rPh>
    <phoneticPr fontId="11"/>
  </si>
  <si>
    <t>必須</t>
  </si>
  <si>
    <t>自動反映</t>
  </si>
  <si>
    <t>必須（条件付き）</t>
  </si>
  <si>
    <t>bl-kataban@sii.or.jp</t>
  </si>
  <si>
    <t>■プルダウン選択</t>
    <rPh sb="6" eb="8">
      <t>センタク</t>
    </rPh>
    <phoneticPr fontId="11"/>
  </si>
  <si>
    <t>■基準値</t>
    <rPh sb="1" eb="4">
      <t>キジュンチ</t>
    </rPh>
    <phoneticPr fontId="11"/>
  </si>
  <si>
    <t>補助対象製品種別</t>
    <rPh sb="0" eb="2">
      <t>ホジョ</t>
    </rPh>
    <rPh sb="2" eb="4">
      <t>タイショウ</t>
    </rPh>
    <rPh sb="4" eb="6">
      <t>セイヒン</t>
    </rPh>
    <rPh sb="6" eb="8">
      <t>シュベツ</t>
    </rPh>
    <phoneticPr fontId="11"/>
  </si>
  <si>
    <t>基準値</t>
    <rPh sb="0" eb="3">
      <t>キジュンチ</t>
    </rPh>
    <phoneticPr fontId="11"/>
  </si>
  <si>
    <t>製品区分</t>
    <rPh sb="0" eb="2">
      <t>セイヒン</t>
    </rPh>
    <rPh sb="2" eb="4">
      <t>クブン</t>
    </rPh>
    <phoneticPr fontId="11"/>
  </si>
  <si>
    <t>自動反映</t>
    <rPh sb="0" eb="2">
      <t>ジドウ</t>
    </rPh>
    <rPh sb="2" eb="4">
      <t>ハンエイ</t>
    </rPh>
    <phoneticPr fontId="11"/>
  </si>
  <si>
    <t>対応手法</t>
    <rPh sb="0" eb="2">
      <t>タイオウ</t>
    </rPh>
    <rPh sb="2" eb="4">
      <t>シュホウ</t>
    </rPh>
    <phoneticPr fontId="11"/>
  </si>
  <si>
    <t>ガラスの仕様</t>
    <rPh sb="4" eb="6">
      <t>シヨウ</t>
    </rPh>
    <phoneticPr fontId="17"/>
  </si>
  <si>
    <t>ガラスの仕様</t>
    <rPh sb="4" eb="6">
      <t>シヨウ</t>
    </rPh>
    <phoneticPr fontId="11"/>
  </si>
  <si>
    <t>単板ガラス</t>
    <rPh sb="0" eb="2">
      <t>タンパン</t>
    </rPh>
    <phoneticPr fontId="17"/>
  </si>
  <si>
    <t>複層ガラス</t>
    <rPh sb="0" eb="2">
      <t>フクソウ</t>
    </rPh>
    <phoneticPr fontId="17"/>
  </si>
  <si>
    <t>開閉方式　　　　　　　　　　　</t>
    <rPh sb="0" eb="2">
      <t>カイヘイ</t>
    </rPh>
    <rPh sb="2" eb="4">
      <t>ホウシキ</t>
    </rPh>
    <phoneticPr fontId="7"/>
  </si>
  <si>
    <t>開き</t>
    <rPh sb="0" eb="1">
      <t>ヒラ</t>
    </rPh>
    <phoneticPr fontId="17"/>
  </si>
  <si>
    <t>FIX</t>
  </si>
  <si>
    <t>上げ下げ</t>
    <rPh sb="0" eb="1">
      <t>ア</t>
    </rPh>
    <rPh sb="2" eb="3">
      <t>サ</t>
    </rPh>
    <phoneticPr fontId="17"/>
  </si>
  <si>
    <t>ルーバー</t>
  </si>
  <si>
    <t>プロジェクト</t>
  </si>
  <si>
    <t>回転</t>
    <rPh sb="0" eb="2">
      <t>カイテン</t>
    </rPh>
    <phoneticPr fontId="17"/>
  </si>
  <si>
    <t>多機能</t>
    <rPh sb="0" eb="3">
      <t>タキノウ</t>
    </rPh>
    <phoneticPr fontId="17"/>
  </si>
  <si>
    <t>折り</t>
    <rPh sb="0" eb="1">
      <t>オ</t>
    </rPh>
    <phoneticPr fontId="17"/>
  </si>
  <si>
    <t>その他</t>
    <rPh sb="2" eb="3">
      <t>タ</t>
    </rPh>
    <phoneticPr fontId="17"/>
  </si>
  <si>
    <t>複層</t>
  </si>
  <si>
    <t>単板</t>
  </si>
  <si>
    <t>ダブルLow－E三層複層</t>
  </si>
  <si>
    <t>Low-E三層複層</t>
  </si>
  <si>
    <t>三層複層</t>
  </si>
  <si>
    <t>Low-E複層</t>
    <phoneticPr fontId="11"/>
  </si>
  <si>
    <t>サッシの仕様　構造</t>
    <rPh sb="4" eb="6">
      <t>シヨウ</t>
    </rPh>
    <rPh sb="7" eb="9">
      <t>コウゾウ</t>
    </rPh>
    <phoneticPr fontId="5"/>
  </si>
  <si>
    <t>1-2.外窓交換（カバー工法）　※2</t>
  </si>
  <si>
    <t>1-3.外窓交換（はつり工法）　※3</t>
  </si>
  <si>
    <t>1-4. 内窓設置　※4</t>
  </si>
  <si>
    <t xml:space="preserve">製品名・製品愛称 </t>
    <rPh sb="2" eb="3">
      <t>メイ</t>
    </rPh>
    <rPh sb="4" eb="6">
      <t>セイヒン</t>
    </rPh>
    <phoneticPr fontId="3"/>
  </si>
  <si>
    <t>内窓</t>
    <rPh sb="0" eb="2">
      <t>ウチマド</t>
    </rPh>
    <phoneticPr fontId="11"/>
  </si>
  <si>
    <t>樹脂製</t>
    <phoneticPr fontId="11"/>
  </si>
  <si>
    <t>木製</t>
    <phoneticPr fontId="11"/>
  </si>
  <si>
    <t>金属樹脂複合製</t>
    <phoneticPr fontId="11"/>
  </si>
  <si>
    <t>金属木複合製</t>
    <phoneticPr fontId="11"/>
  </si>
  <si>
    <t>金属製</t>
    <phoneticPr fontId="11"/>
  </si>
  <si>
    <t>製品種別</t>
    <rPh sb="0" eb="4">
      <t>セイヒンシュベツ</t>
    </rPh>
    <phoneticPr fontId="11"/>
  </si>
  <si>
    <t>1-1.ガラス交換</t>
    <phoneticPr fontId="11"/>
  </si>
  <si>
    <t>Ug</t>
    <phoneticPr fontId="11"/>
  </si>
  <si>
    <t>Uw</t>
    <phoneticPr fontId="11"/>
  </si>
  <si>
    <t>以下</t>
    <rPh sb="0" eb="2">
      <t>イカ</t>
    </rPh>
    <phoneticPr fontId="11"/>
  </si>
  <si>
    <t>プルダウン選択</t>
    <rPh sb="5" eb="7">
      <t>センタク</t>
    </rPh>
    <phoneticPr fontId="11"/>
  </si>
  <si>
    <t>ガラスの日射熱取得率</t>
    <rPh sb="4" eb="6">
      <t>ニッシャ</t>
    </rPh>
    <rPh sb="6" eb="7">
      <t>ネツ</t>
    </rPh>
    <rPh sb="7" eb="9">
      <t>シュトク</t>
    </rPh>
    <rPh sb="9" eb="10">
      <t>リツ</t>
    </rPh>
    <phoneticPr fontId="2"/>
  </si>
  <si>
    <t>ガラス中央部の熱貫流率（Ug値）</t>
    <rPh sb="3" eb="5">
      <t>チュウオウ</t>
    </rPh>
    <rPh sb="5" eb="6">
      <t>ブ</t>
    </rPh>
    <rPh sb="7" eb="8">
      <t>ネツ</t>
    </rPh>
    <rPh sb="8" eb="10">
      <t>カンリュウ</t>
    </rPh>
    <rPh sb="10" eb="11">
      <t>リツ</t>
    </rPh>
    <rPh sb="14" eb="15">
      <t>アタイ</t>
    </rPh>
    <phoneticPr fontId="2"/>
  </si>
  <si>
    <t>【W／（㎡・K）】</t>
    <phoneticPr fontId="11"/>
  </si>
  <si>
    <t>ワイルドカードの内訳一覧</t>
    <rPh sb="8" eb="10">
      <t>ウチワケ</t>
    </rPh>
    <rPh sb="10" eb="12">
      <t>イチラン</t>
    </rPh>
    <phoneticPr fontId="11"/>
  </si>
  <si>
    <t>窓の熱貫流率（Uw値）</t>
    <rPh sb="0" eb="1">
      <t>マド</t>
    </rPh>
    <phoneticPr fontId="11"/>
  </si>
  <si>
    <t>ガラス</t>
    <phoneticPr fontId="11"/>
  </si>
  <si>
    <t>内窓</t>
    <rPh sb="0" eb="2">
      <t>ウチマド</t>
    </rPh>
    <phoneticPr fontId="11"/>
  </si>
  <si>
    <t>任意</t>
  </si>
  <si>
    <t>窓の日射熱取得率</t>
    <rPh sb="0" eb="1">
      <t>マド</t>
    </rPh>
    <rPh sb="2" eb="4">
      <t>ニッシャ</t>
    </rPh>
    <rPh sb="4" eb="5">
      <t>ネツ</t>
    </rPh>
    <rPh sb="5" eb="7">
      <t>シュトク</t>
    </rPh>
    <rPh sb="7" eb="8">
      <t>リツ</t>
    </rPh>
    <phoneticPr fontId="2"/>
  </si>
  <si>
    <t>サッシの仕様・構造</t>
    <rPh sb="4" eb="6">
      <t>シヨウ</t>
    </rPh>
    <rPh sb="7" eb="9">
      <t>コウゾウ</t>
    </rPh>
    <phoneticPr fontId="5"/>
  </si>
  <si>
    <t>200文字以内</t>
    <rPh sb="3" eb="5">
      <t>モジ</t>
    </rPh>
    <rPh sb="5" eb="7">
      <t>イナイ</t>
    </rPh>
    <phoneticPr fontId="3"/>
  </si>
  <si>
    <t>40文字以内</t>
    <rPh sb="2" eb="4">
      <t>モジ</t>
    </rPh>
    <rPh sb="4" eb="6">
      <t>イナイ</t>
    </rPh>
    <phoneticPr fontId="11"/>
  </si>
  <si>
    <t>金属木複合製</t>
  </si>
  <si>
    <t>木製</t>
  </si>
  <si>
    <t>Low-E複層</t>
  </si>
  <si>
    <t>内窓（1,000×300）耐熱防火品</t>
    <rPh sb="0" eb="2">
      <t>ウチマド</t>
    </rPh>
    <rPh sb="13" eb="17">
      <t>タイネツボウカ</t>
    </rPh>
    <rPh sb="17" eb="18">
      <t>ヒン</t>
    </rPh>
    <phoneticPr fontId="11"/>
  </si>
  <si>
    <t>■：Bブラック、Wホワイト</t>
    <phoneticPr fontId="11"/>
  </si>
  <si>
    <t>XXX123</t>
  </si>
  <si>
    <t>YYY123</t>
  </si>
  <si>
    <t>123QQQ■</t>
  </si>
  <si>
    <t>日射遮蔽/取得</t>
    <rPh sb="0" eb="2">
      <t>ニッシャ</t>
    </rPh>
    <rPh sb="2" eb="4">
      <t>シャヘイ</t>
    </rPh>
    <rPh sb="5" eb="7">
      <t>シュトク</t>
    </rPh>
    <phoneticPr fontId="17"/>
  </si>
  <si>
    <t>日射遮蔽/取得</t>
  </si>
  <si>
    <t>日射遮蔽/取得</t>
    <rPh sb="0" eb="2">
      <t>ニッシャ</t>
    </rPh>
    <rPh sb="2" eb="4">
      <t>シャヘイ</t>
    </rPh>
    <rPh sb="5" eb="7">
      <t>シュトク</t>
    </rPh>
    <phoneticPr fontId="11"/>
  </si>
  <si>
    <t>■ガラスの日射熱取得率</t>
    <phoneticPr fontId="11"/>
  </si>
  <si>
    <t>ηg</t>
    <phoneticPr fontId="11"/>
  </si>
  <si>
    <t>結合</t>
    <rPh sb="0" eb="2">
      <t>ケツゴウ</t>
    </rPh>
    <phoneticPr fontId="11"/>
  </si>
  <si>
    <t>Low-E複層</t>
    <phoneticPr fontId="11"/>
  </si>
  <si>
    <t>日射遮蔽型</t>
    <rPh sb="0" eb="2">
      <t>ニッシャ</t>
    </rPh>
    <rPh sb="2" eb="4">
      <t>シャヘイ</t>
    </rPh>
    <rPh sb="4" eb="5">
      <t>ガタ</t>
    </rPh>
    <phoneticPr fontId="11"/>
  </si>
  <si>
    <t>日射取得型</t>
    <rPh sb="0" eb="2">
      <t>ニッシャ</t>
    </rPh>
    <rPh sb="2" eb="4">
      <t>シュトク</t>
    </rPh>
    <rPh sb="4" eb="5">
      <t>ガタ</t>
    </rPh>
    <phoneticPr fontId="11"/>
  </si>
  <si>
    <t xml:space="preserve"> </t>
    <phoneticPr fontId="11"/>
  </si>
  <si>
    <t>小数点第二位まで</t>
    <rPh sb="0" eb="3">
      <t>ショウスウテン</t>
    </rPh>
    <rPh sb="3" eb="4">
      <t>ダイ</t>
    </rPh>
    <rPh sb="4" eb="5">
      <t>ニ</t>
    </rPh>
    <rPh sb="5" eb="6">
      <t>イ</t>
    </rPh>
    <phoneticPr fontId="11"/>
  </si>
  <si>
    <t>SSランク</t>
  </si>
  <si>
    <t>Sランク</t>
  </si>
  <si>
    <t>Aランク</t>
  </si>
  <si>
    <t>内窓設置</t>
    <phoneticPr fontId="11"/>
  </si>
  <si>
    <t>補助金額</t>
    <rPh sb="0" eb="4">
      <t>ホジョキンガク</t>
    </rPh>
    <phoneticPr fontId="11"/>
  </si>
  <si>
    <t>■補助金額</t>
    <rPh sb="1" eb="5">
      <t>ホジョキンガク</t>
    </rPh>
    <phoneticPr fontId="11"/>
  </si>
  <si>
    <t>最小値</t>
    <rPh sb="0" eb="3">
      <t>サイショウチ</t>
    </rPh>
    <phoneticPr fontId="11"/>
  </si>
  <si>
    <t>最大値</t>
    <rPh sb="0" eb="3">
      <t>サイダイチ</t>
    </rPh>
    <phoneticPr fontId="11"/>
  </si>
  <si>
    <t>対象外</t>
    <rPh sb="0" eb="3">
      <t>タイショウガイ</t>
    </rPh>
    <phoneticPr fontId="11"/>
  </si>
  <si>
    <t>未入力</t>
    <rPh sb="0" eb="3">
      <t>ミニュウリョク</t>
    </rPh>
    <phoneticPr fontId="11"/>
  </si>
  <si>
    <t>対象外</t>
    <phoneticPr fontId="11"/>
  </si>
  <si>
    <t>〇〇硝子株式会社</t>
    <rPh sb="2" eb="4">
      <t>ガラス</t>
    </rPh>
    <rPh sb="4" eb="8">
      <t>カブシキガイシャ</t>
    </rPh>
    <phoneticPr fontId="11"/>
  </si>
  <si>
    <t>マルマルガラス</t>
    <phoneticPr fontId="11"/>
  </si>
  <si>
    <t>【シート説明】</t>
    <rPh sb="4" eb="6">
      <t>セツメイ</t>
    </rPh>
    <phoneticPr fontId="11"/>
  </si>
  <si>
    <t>シート名</t>
    <rPh sb="3" eb="4">
      <t>メイ</t>
    </rPh>
    <phoneticPr fontId="11"/>
  </si>
  <si>
    <t>内容</t>
    <rPh sb="0" eb="2">
      <t>ナイヨウ</t>
    </rPh>
    <phoneticPr fontId="11"/>
  </si>
  <si>
    <t>入力例</t>
    <rPh sb="0" eb="3">
      <t>ニュウリョクレイ</t>
    </rPh>
    <phoneticPr fontId="11"/>
  </si>
  <si>
    <t>本シートを参考に入力をお願いいたします。</t>
    <rPh sb="0" eb="1">
      <t>ホン</t>
    </rPh>
    <rPh sb="5" eb="7">
      <t>サンコウ</t>
    </rPh>
    <rPh sb="8" eb="10">
      <t>ニュウリョク</t>
    </rPh>
    <rPh sb="12" eb="13">
      <t>ネガ</t>
    </rPh>
    <phoneticPr fontId="11"/>
  </si>
  <si>
    <t>【新規】</t>
    <rPh sb="1" eb="3">
      <t>シンキ</t>
    </rPh>
    <phoneticPr fontId="11"/>
  </si>
  <si>
    <t>例）</t>
    <rPh sb="0" eb="1">
      <t>レイ</t>
    </rPh>
    <phoneticPr fontId="11"/>
  </si>
  <si>
    <t>【更新】</t>
    <rPh sb="1" eb="3">
      <t>コウシン</t>
    </rPh>
    <phoneticPr fontId="11"/>
  </si>
  <si>
    <t>【削除】</t>
    <rPh sb="1" eb="3">
      <t>サクジョ</t>
    </rPh>
    <phoneticPr fontId="11"/>
  </si>
  <si>
    <t>本事業での製品型番登録削除をご希望の際に対象製品の情報を入力してください。</t>
    <rPh sb="0" eb="3">
      <t>ホンジギョウ</t>
    </rPh>
    <rPh sb="5" eb="11">
      <t>セイヒンカタバントウロク</t>
    </rPh>
    <rPh sb="11" eb="13">
      <t>サクジョ</t>
    </rPh>
    <rPh sb="15" eb="17">
      <t>キボウ</t>
    </rPh>
    <rPh sb="18" eb="19">
      <t>サイ</t>
    </rPh>
    <rPh sb="20" eb="24">
      <t>タイショウセイヒン</t>
    </rPh>
    <rPh sb="25" eb="27">
      <t>ジョウホウ</t>
    </rPh>
    <rPh sb="28" eb="30">
      <t>ニュウリョク</t>
    </rPh>
    <phoneticPr fontId="11"/>
  </si>
  <si>
    <t>製品廃番、性能値の変更に伴う登録情報削除　等</t>
    <rPh sb="0" eb="2">
      <t>セイヒン</t>
    </rPh>
    <rPh sb="2" eb="4">
      <t>ハイバン</t>
    </rPh>
    <rPh sb="5" eb="7">
      <t>セイノウ</t>
    </rPh>
    <rPh sb="7" eb="8">
      <t>チ</t>
    </rPh>
    <rPh sb="9" eb="11">
      <t>ヘンコウ</t>
    </rPh>
    <rPh sb="12" eb="13">
      <t>トモナ</t>
    </rPh>
    <rPh sb="14" eb="16">
      <t>トウロク</t>
    </rPh>
    <rPh sb="16" eb="18">
      <t>ジョウホウ</t>
    </rPh>
    <rPh sb="18" eb="20">
      <t>サクジョ</t>
    </rPh>
    <rPh sb="21" eb="22">
      <t>トウ</t>
    </rPh>
    <phoneticPr fontId="11"/>
  </si>
  <si>
    <t>登録申請メールテンプレート</t>
    <rPh sb="0" eb="4">
      <t>トウロクシンセイ</t>
    </rPh>
    <phoneticPr fontId="11"/>
  </si>
  <si>
    <r>
      <t>申請書類は、テンプレートの内容でメールにてＳＩＩへ提出してください。</t>
    </r>
    <r>
      <rPr>
        <sz val="12"/>
        <color rgb="FFFF0000"/>
        <rFont val="Meiryo UI"/>
        <family val="3"/>
        <charset val="128"/>
      </rPr>
      <t>なお、原本の郵送は不要です。</t>
    </r>
    <phoneticPr fontId="11"/>
  </si>
  <si>
    <t>メール件名がテンプレートと異なる場合、正しく受け付けされない可能性がありますので、ご注意ください。</t>
  </si>
  <si>
    <t>詳細は「補助対象製品（性能基準設定製品）に関する型番登録要領」を参照ください。</t>
    <rPh sb="0" eb="2">
      <t>ショウサイ</t>
    </rPh>
    <rPh sb="32" eb="34">
      <t>サンショウ</t>
    </rPh>
    <phoneticPr fontId="11"/>
  </si>
  <si>
    <t>【注意事項】</t>
    <rPh sb="1" eb="5">
      <t>チュウイジコウ</t>
    </rPh>
    <phoneticPr fontId="11"/>
  </si>
  <si>
    <t>※</t>
  </si>
  <si>
    <t>ＳＩＩが受理した申請書類は５年間保管し、返却は行いませんので、予めご了承ください。</t>
  </si>
  <si>
    <t>製品カタログ（仕様書等）は、製品型番リスト全ての項目の該当箇所にマーカーなどで印を付けて提出してください。</t>
    <phoneticPr fontId="11"/>
  </si>
  <si>
    <t>製品型番リストに記載されている内容を確認できる証憑書類の提出を、ＳＩＩより求める場合があります。</t>
    <phoneticPr fontId="11"/>
  </si>
  <si>
    <t>証憑書類が外国語の場合は、和訳を必ず添付してください。</t>
  </si>
  <si>
    <t>申請書類の内容に確認事項等が発生した場合、製品型番の登録が遅れることや、場合によっては、製品型番の登録ができないことがありますので、ご注意ください。</t>
    <phoneticPr fontId="11"/>
  </si>
  <si>
    <t>【製品型番登録申請についてのお願い】</t>
    <phoneticPr fontId="11"/>
  </si>
  <si>
    <t>・</t>
    <phoneticPr fontId="11"/>
  </si>
  <si>
    <t>製品型番登録要領をよくご確認いただいたうえで、製品型番登録申請を行ってください。</t>
  </si>
  <si>
    <t>各項目でエラー表示がないことをご確認のうえ、本リストを提出してください。（凡例参照）</t>
  </si>
  <si>
    <t>本ファイル内「基準値」シートを参照いただき、基準値を満たす型番の入力をお願いいたします。</t>
  </si>
  <si>
    <t>※基準値を満たしていない場合は行が赤く表示されます。</t>
  </si>
  <si>
    <t>型番リストに入力した全ての事項が確認できるカタログ・性能証明書(仕様書等)を必ず提出してください。</t>
  </si>
  <si>
    <t>あわせて、製品名、型番、数値が、カタログ・性能証明書(仕様書等)の記載と一致していることを確認してください。</t>
  </si>
  <si>
    <t>建築外皮　＜断熱窓＞</t>
  </si>
  <si>
    <t>(1＝公表　0=非公表）</t>
    <rPh sb="3" eb="5">
      <t>コウヒョウ</t>
    </rPh>
    <rPh sb="8" eb="11">
      <t>ヒコウヒョウ</t>
    </rPh>
    <phoneticPr fontId="11"/>
  </si>
  <si>
    <t>【削除】</t>
    <phoneticPr fontId="11"/>
  </si>
  <si>
    <t>製品備考</t>
    <rPh sb="0" eb="2">
      <t>セイヒン</t>
    </rPh>
    <rPh sb="2" eb="4">
      <t>ビコウ</t>
    </rPh>
    <phoneticPr fontId="11"/>
  </si>
  <si>
    <t>本事業の定める断熱窓の基準表です。</t>
    <rPh sb="0" eb="3">
      <t>ホンジギョウ</t>
    </rPh>
    <rPh sb="7" eb="9">
      <t>ダンネツ</t>
    </rPh>
    <rPh sb="9" eb="10">
      <t>マド</t>
    </rPh>
    <phoneticPr fontId="11"/>
  </si>
  <si>
    <t>*</t>
    <phoneticPr fontId="11"/>
  </si>
  <si>
    <t>２回目以降の追加登録については、メール件名を「【製品型番登録】追加登録（製造事業者名）」 とし、</t>
  </si>
  <si>
    <t>「2．製品型番リスト」と「3．製品カタログ（仕様書等）」を添付の上、申請してください。</t>
  </si>
  <si>
    <t>１つのメールに１つの「2．製品型番リスト」と、それに紐づく「3．製品カタログ（仕様書等）」のみを添付するようにし、</t>
  </si>
  <si>
    <t>複数の「2．製品型番リスト」を提出いただく場合は、製品型番リスト毎にメールを分 けて提出してください。</t>
  </si>
  <si>
    <t>SIIへの申し送り事項がある場合はご記載ください。</t>
  </si>
  <si>
    <t>製品情報の更新、変更点があった際に対象製品の情報を入力してください。</t>
    <rPh sb="0" eb="4">
      <t>セイヒンジョウホウ</t>
    </rPh>
    <rPh sb="5" eb="7">
      <t>コウシン</t>
    </rPh>
    <rPh sb="8" eb="10">
      <t>ヘンコウ</t>
    </rPh>
    <rPh sb="10" eb="11">
      <t>テン</t>
    </rPh>
    <rPh sb="15" eb="16">
      <t>サイ</t>
    </rPh>
    <rPh sb="17" eb="21">
      <t>タイショウセイヒン</t>
    </rPh>
    <rPh sb="22" eb="24">
      <t>ジョウホウ</t>
    </rPh>
    <rPh sb="25" eb="27">
      <t>ニュウリョク</t>
    </rPh>
    <phoneticPr fontId="8"/>
  </si>
  <si>
    <t>性能値や製品の変更については、既存製品型番の【削除】を行ったうえで、【新規】の製品型番登録をお願いいたします。</t>
    <rPh sb="4" eb="6">
      <t>セイヒン</t>
    </rPh>
    <rPh sb="15" eb="19">
      <t>キゾンセイヒン</t>
    </rPh>
    <rPh sb="19" eb="21">
      <t>カタバン</t>
    </rPh>
    <rPh sb="23" eb="25">
      <t>サクジョ</t>
    </rPh>
    <rPh sb="27" eb="28">
      <t>オコナ</t>
    </rPh>
    <rPh sb="35" eb="37">
      <t>シンキ</t>
    </rPh>
    <rPh sb="39" eb="41">
      <t>セイヒン</t>
    </rPh>
    <rPh sb="41" eb="43">
      <t>カタバン</t>
    </rPh>
    <rPh sb="43" eb="45">
      <t>トウロク</t>
    </rPh>
    <rPh sb="47" eb="48">
      <t>ネガ</t>
    </rPh>
    <phoneticPr fontId="8"/>
  </si>
  <si>
    <t>60文字以内</t>
    <rPh sb="2" eb="4">
      <t>モジ</t>
    </rPh>
    <rPh sb="4" eb="6">
      <t>イナイ</t>
    </rPh>
    <phoneticPr fontId="11"/>
  </si>
  <si>
    <t>【入力例】</t>
    <rPh sb="1" eb="4">
      <t>ニュウリョクレイ</t>
    </rPh>
    <phoneticPr fontId="11"/>
  </si>
  <si>
    <t>※特設WEBサイト参照</t>
    <rPh sb="9" eb="11">
      <t>サンショウ</t>
    </rPh>
    <phoneticPr fontId="8"/>
  </si>
  <si>
    <t>外窓</t>
    <rPh sb="0" eb="1">
      <t>ソト</t>
    </rPh>
    <rPh sb="1" eb="2">
      <t>マド</t>
    </rPh>
    <phoneticPr fontId="11"/>
  </si>
  <si>
    <t>メーカー名</t>
    <rPh sb="4" eb="5">
      <t>メイ</t>
    </rPh>
    <phoneticPr fontId="11"/>
  </si>
  <si>
    <t>メーカー名(フリガナ)</t>
    <rPh sb="4" eb="5">
      <t>メイ</t>
    </rPh>
    <phoneticPr fontId="11"/>
  </si>
  <si>
    <r>
      <t xml:space="preserve">メーカー名(フリガナ)　
</t>
    </r>
    <r>
      <rPr>
        <b/>
        <sz val="16"/>
        <color rgb="FFFF0000"/>
        <rFont val="Meiryo UI"/>
        <family val="3"/>
        <charset val="128"/>
      </rPr>
      <t>※法人格は不要です</t>
    </r>
    <rPh sb="4" eb="5">
      <t>メイ</t>
    </rPh>
    <rPh sb="14" eb="16">
      <t>ホウジン</t>
    </rPh>
    <rPh sb="16" eb="17">
      <t>カク</t>
    </rPh>
    <rPh sb="18" eb="20">
      <t>フヨウ</t>
    </rPh>
    <phoneticPr fontId="11"/>
  </si>
  <si>
    <t>メーカー型番</t>
  </si>
  <si>
    <t>SII登録型番</t>
  </si>
  <si>
    <t>メーカー名(フリガナ)　
※法人格は不要です</t>
    <rPh sb="4" eb="5">
      <t>メイ</t>
    </rPh>
    <rPh sb="14" eb="16">
      <t>ホウジン</t>
    </rPh>
    <rPh sb="16" eb="17">
      <t>カク</t>
    </rPh>
    <rPh sb="18" eb="20">
      <t>フヨウ</t>
    </rPh>
    <phoneticPr fontId="11"/>
  </si>
  <si>
    <t>※法人格は不要です</t>
  </si>
  <si>
    <t>空気層の種類</t>
    <rPh sb="0" eb="3">
      <t>クウキソウ</t>
    </rPh>
    <rPh sb="4" eb="6">
      <t>シュルイ</t>
    </rPh>
    <phoneticPr fontId="1"/>
  </si>
  <si>
    <t>アルゴン</t>
  </si>
  <si>
    <t>クリプトン</t>
  </si>
  <si>
    <t>ネオン</t>
  </si>
  <si>
    <t>混合ガス</t>
  </si>
  <si>
    <t>その他</t>
  </si>
  <si>
    <t>SII通信欄</t>
    <rPh sb="3" eb="5">
      <t>ツウシン</t>
    </rPh>
    <rPh sb="5" eb="6">
      <t>ラン</t>
    </rPh>
    <phoneticPr fontId="11"/>
  </si>
  <si>
    <t>文字数制限なし</t>
    <rPh sb="0" eb="5">
      <t>モジスウセイゲン</t>
    </rPh>
    <phoneticPr fontId="11"/>
  </si>
  <si>
    <t>～</t>
  </si>
  <si>
    <t>以上</t>
  </si>
  <si>
    <t>新規申請は入力不要</t>
    <rPh sb="0" eb="2">
      <t>シンキ</t>
    </rPh>
    <rPh sb="2" eb="4">
      <t>シンセイ</t>
    </rPh>
    <rPh sb="5" eb="9">
      <t>ニュウリョクフヨウ</t>
    </rPh>
    <phoneticPr fontId="8"/>
  </si>
  <si>
    <t>特定のお客様向けの製品のため、WEBページ非公表を希望</t>
  </si>
  <si>
    <t>ガラスの構造</t>
    <rPh sb="4" eb="6">
      <t>コウゾウ</t>
    </rPh>
    <phoneticPr fontId="11"/>
  </si>
  <si>
    <t>型番表示可否</t>
    <phoneticPr fontId="11"/>
  </si>
  <si>
    <t>中空層厚さ／mm（1）</t>
    <rPh sb="0" eb="2">
      <t>チュウクウ</t>
    </rPh>
    <rPh sb="2" eb="3">
      <t>ソウ</t>
    </rPh>
    <rPh sb="3" eb="4">
      <t>アツ</t>
    </rPh>
    <phoneticPr fontId="1"/>
  </si>
  <si>
    <t>中空層厚さ／mm（2）</t>
    <rPh sb="2" eb="3">
      <t>ソウ</t>
    </rPh>
    <rPh sb="3" eb="4">
      <t>アツ</t>
    </rPh>
    <phoneticPr fontId="1"/>
  </si>
  <si>
    <t>中空層種類（2）</t>
    <rPh sb="2" eb="3">
      <t>ソウ</t>
    </rPh>
    <rPh sb="3" eb="5">
      <t>シュルイ</t>
    </rPh>
    <phoneticPr fontId="1"/>
  </si>
  <si>
    <t>不要</t>
    <rPh sb="0" eb="2">
      <t>フヨウ</t>
    </rPh>
    <phoneticPr fontId="11"/>
  </si>
  <si>
    <t>中空層種類（1）</t>
    <rPh sb="0" eb="3">
      <t>チュウクウソウ</t>
    </rPh>
    <rPh sb="3" eb="5">
      <t>シュルイ</t>
    </rPh>
    <phoneticPr fontId="1"/>
  </si>
  <si>
    <t>中空層厚さ／mm（1）</t>
    <rPh sb="0" eb="3">
      <t>チュウクウソウ</t>
    </rPh>
    <rPh sb="3" eb="4">
      <t>アツ</t>
    </rPh>
    <phoneticPr fontId="1"/>
  </si>
  <si>
    <t>中空層厚さ／mm（2）</t>
    <rPh sb="0" eb="3">
      <t>チュウクウソウ</t>
    </rPh>
    <rPh sb="3" eb="4">
      <t>アツ</t>
    </rPh>
    <phoneticPr fontId="1"/>
  </si>
  <si>
    <t>真空</t>
    <phoneticPr fontId="11"/>
  </si>
  <si>
    <t>【製品型番登録】令和６年補正予算 脱炭素ビルリノベ事業　申請書類の提出【断熱窓】 (製造事業者名)</t>
    <rPh sb="18" eb="20">
      <t>タンソ</t>
    </rPh>
    <rPh sb="36" eb="38">
      <t>ダンネツ</t>
    </rPh>
    <rPh sb="38" eb="39">
      <t>マド</t>
    </rPh>
    <phoneticPr fontId="11"/>
  </si>
  <si>
    <t>一般社団法人環境共創イニシアチブ
事業第１部 令和６年補正予算 脱炭素ビルリノベ事業 担当宛
令和６年補正予算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申請種別：　　[　　]　新規　　　　[　　]　更新　　　　[　　]　削除
--------------------------------------------------------------------------------------------------------------</t>
    <rPh sb="33" eb="35">
      <t>タンソ</t>
    </rPh>
    <rPh sb="43" eb="45">
      <t>タントウ</t>
    </rPh>
    <rPh sb="58" eb="60">
      <t>タンソ</t>
    </rPh>
    <rPh sb="153" eb="155">
      <t>セイヒン</t>
    </rPh>
    <rPh sb="185" eb="192">
      <t>トウキジコウショウメイショ</t>
    </rPh>
    <phoneticPr fontId="11"/>
  </si>
  <si>
    <t>https://www.biz-lixil.com/service/law/energy-saving/pdf/windows_doors/crust_03A.pdf</t>
  </si>
  <si>
    <t>https://www.kenken.go.jp/becc/documents/house/3-4_221001_v15.pdf</t>
  </si>
  <si>
    <t>▼参考資料</t>
    <rPh sb="1" eb="5">
      <t>サンコウシリョウ</t>
    </rPh>
    <phoneticPr fontId="11"/>
  </si>
  <si>
    <t>日射熱取得率</t>
    <rPh sb="0" eb="6">
      <t>ニッシャネツシュトクリツ</t>
    </rPh>
    <phoneticPr fontId="11"/>
  </si>
  <si>
    <t>金属製</t>
  </si>
  <si>
    <t>有効数字二桁</t>
    <rPh sb="0" eb="2">
      <t>ユウコウ</t>
    </rPh>
    <rPh sb="2" eb="5">
      <t>スウジフタ</t>
    </rPh>
    <rPh sb="5" eb="6">
      <t>ケタ</t>
    </rPh>
    <phoneticPr fontId="11"/>
  </si>
  <si>
    <t>小数点第一位まで</t>
    <rPh sb="0" eb="3">
      <t>ショウスウテン</t>
    </rPh>
    <rPh sb="3" eb="6">
      <t>ダイイチイ</t>
    </rPh>
    <phoneticPr fontId="11"/>
  </si>
  <si>
    <t>外窓交換　ガラス＋サッシのセット商品</t>
    <rPh sb="0" eb="1">
      <t>ソト</t>
    </rPh>
    <rPh sb="1" eb="2">
      <t>マド</t>
    </rPh>
    <rPh sb="2" eb="4">
      <t>コウカン</t>
    </rPh>
    <rPh sb="16" eb="18">
      <t>ショウヒン</t>
    </rPh>
    <phoneticPr fontId="11"/>
  </si>
  <si>
    <t>外窓（1,000×150）</t>
    <rPh sb="0" eb="1">
      <t>ソト</t>
    </rPh>
    <rPh sb="1" eb="2">
      <t>マド</t>
    </rPh>
    <phoneticPr fontId="11"/>
  </si>
  <si>
    <t>内窓（オーダーメイド品）</t>
    <rPh sb="0" eb="2">
      <t>ウチマド</t>
    </rPh>
    <rPh sb="10" eb="11">
      <t>ヒン</t>
    </rPh>
    <phoneticPr fontId="11"/>
  </si>
  <si>
    <t>内窓交換　ガラス＋サッシのセット商品</t>
    <rPh sb="0" eb="1">
      <t>ウチ</t>
    </rPh>
    <rPh sb="1" eb="2">
      <t>マド</t>
    </rPh>
    <rPh sb="2" eb="4">
      <t>コウカン</t>
    </rPh>
    <rPh sb="16" eb="18">
      <t>ショウヒン</t>
    </rPh>
    <phoneticPr fontId="11"/>
  </si>
  <si>
    <t>条件付き必須　※ガラスの仕様に応じて項番11～14まで、または項番15のみのどちらかを必須入力</t>
  </si>
  <si>
    <t>樹脂製</t>
  </si>
  <si>
    <t>開閉方式</t>
    <rPh sb="0" eb="4">
      <t>カイヘイホウシキ</t>
    </rPh>
    <phoneticPr fontId="11"/>
  </si>
  <si>
    <t>新しく製品型番の登録をご希望の際に対象製品の情報を入力してください。</t>
    <rPh sb="0" eb="1">
      <t>アタラ</t>
    </rPh>
    <rPh sb="3" eb="5">
      <t>セイヒン</t>
    </rPh>
    <rPh sb="5" eb="7">
      <t>カタバン</t>
    </rPh>
    <rPh sb="8" eb="10">
      <t>トウロク</t>
    </rPh>
    <rPh sb="12" eb="14">
      <t>キボウ</t>
    </rPh>
    <rPh sb="15" eb="16">
      <t>サイ</t>
    </rPh>
    <rPh sb="17" eb="21">
      <t>タイショウセイヒン</t>
    </rPh>
    <rPh sb="22" eb="24">
      <t>ジョウホウ</t>
    </rPh>
    <rPh sb="25" eb="27">
      <t>ニュウリョク</t>
    </rPh>
    <phoneticPr fontId="11"/>
  </si>
  <si>
    <t>50文字以内</t>
    <rPh sb="2" eb="4">
      <t>モジ</t>
    </rPh>
    <rPh sb="4" eb="6">
      <t>イナイ</t>
    </rPh>
    <phoneticPr fontId="11"/>
  </si>
  <si>
    <t>提出データの容量が大きい場合（１０ＭＢ以上）は、ファイル転送サービス等を利用し、提出してください。</t>
    <phoneticPr fontId="11"/>
  </si>
  <si>
    <t>メーカー名(フリガナ)
※法人格は不要です</t>
    <rPh sb="4" eb="5">
      <t>メイ</t>
    </rPh>
    <phoneticPr fontId="11"/>
  </si>
  <si>
    <r>
      <t xml:space="preserve">メーカー名(フリガナ)
</t>
    </r>
    <r>
      <rPr>
        <sz val="14"/>
        <color rgb="FFFF0000"/>
        <rFont val="Meiryo UI"/>
        <family val="3"/>
        <charset val="128"/>
      </rPr>
      <t>※法人格は不要です</t>
    </r>
    <rPh sb="4" eb="5">
      <t>メイ</t>
    </rPh>
    <phoneticPr fontId="11"/>
  </si>
  <si>
    <t>SII登録型番
※特設WEBサイト参照</t>
    <phoneticPr fontId="11"/>
  </si>
  <si>
    <r>
      <t xml:space="preserve">SII登録型番
</t>
    </r>
    <r>
      <rPr>
        <sz val="14"/>
        <color rgb="FFFF0000"/>
        <rFont val="Meiryo UI"/>
        <family val="3"/>
        <charset val="128"/>
      </rPr>
      <t>※特設WEBサイト参照</t>
    </r>
    <phoneticPr fontId="11"/>
  </si>
  <si>
    <r>
      <t xml:space="preserve">SII通信欄
</t>
    </r>
    <r>
      <rPr>
        <sz val="14"/>
        <color rgb="FFFF0000"/>
        <rFont val="Meiryo UI"/>
        <family val="3"/>
        <charset val="128"/>
      </rPr>
      <t>※SIIへの申し送り事項がある場合はご記載ください。</t>
    </r>
    <rPh sb="3" eb="5">
      <t>ツウシン</t>
    </rPh>
    <rPh sb="5" eb="6">
      <t>ラン</t>
    </rPh>
    <phoneticPr fontId="11"/>
  </si>
  <si>
    <t>型番表示可否
(1＝公表　0=非公表）</t>
    <phoneticPr fontId="11"/>
  </si>
  <si>
    <t>窓の熱貫流率（Uw値）
【W／（㎡・K）】</t>
    <rPh sb="0" eb="1">
      <t>マド</t>
    </rPh>
    <phoneticPr fontId="11"/>
  </si>
  <si>
    <t>ガラス中央部の熱貫流率（Ug値）
【W／（㎡・K）】</t>
    <rPh sb="3" eb="5">
      <t>チュウオウ</t>
    </rPh>
    <rPh sb="5" eb="6">
      <t>ブ</t>
    </rPh>
    <rPh sb="7" eb="8">
      <t>ネツ</t>
    </rPh>
    <rPh sb="8" eb="10">
      <t>カンリュウ</t>
    </rPh>
    <rPh sb="10" eb="11">
      <t>リツ</t>
    </rPh>
    <rPh sb="14" eb="15">
      <t>アタイ</t>
    </rPh>
    <phoneticPr fontId="2"/>
  </si>
  <si>
    <t>SII通信欄
※SIIへの申し送り事項がある場合はご記載ください。</t>
    <rPh sb="3" eb="5">
      <t>ツウシン</t>
    </rPh>
    <rPh sb="5" eb="6">
      <t>ラン</t>
    </rPh>
    <phoneticPr fontId="11"/>
  </si>
  <si>
    <t>50文字以内</t>
  </si>
  <si>
    <t>自動反映</t>
    <rPh sb="0" eb="4">
      <t>ジドウハンエイ</t>
    </rPh>
    <phoneticPr fontId="11"/>
  </si>
  <si>
    <t>■外窓の日射熱取得率</t>
    <rPh sb="1" eb="3">
      <t>ソトマド</t>
    </rPh>
    <rPh sb="4" eb="10">
      <t>ニッシャネツシュトクリツ</t>
    </rPh>
    <phoneticPr fontId="11"/>
  </si>
  <si>
    <t>製品種別</t>
    <rPh sb="0" eb="4">
      <t>セイヒンシュベツ</t>
    </rPh>
    <phoneticPr fontId="17"/>
  </si>
  <si>
    <t>外窓</t>
    <rPh sb="0" eb="2">
      <t>ソトマド</t>
    </rPh>
    <phoneticPr fontId="11"/>
  </si>
  <si>
    <t>■内窓（開口部）の日射熱取得率</t>
    <rPh sb="1" eb="3">
      <t>ウチマド</t>
    </rPh>
    <rPh sb="4" eb="7">
      <t>カイコウブ</t>
    </rPh>
    <rPh sb="9" eb="15">
      <t>ニッシャネツシュトクリツ</t>
    </rPh>
    <phoneticPr fontId="11"/>
  </si>
  <si>
    <t>内窓単体の熱貫流率というのはどこのメーカーも持っていません。計算方法や試験方法が規定されていない為です。</t>
    <phoneticPr fontId="11"/>
  </si>
  <si>
    <t>住宅省エネキャンペーンにおいても、内窓の熱貫流率は外窓が「金属製サッシ単板ガラス仕様」である事が前提になっています。</t>
    <phoneticPr fontId="11"/>
  </si>
  <si>
    <t>内窓</t>
    <phoneticPr fontId="11"/>
  </si>
  <si>
    <t>※前提条件：外窓は金属製で、ガラスは単板と見做す</t>
    <rPh sb="1" eb="3">
      <t>ゼンテイ</t>
    </rPh>
    <rPh sb="3" eb="5">
      <t>ジョウケン</t>
    </rPh>
    <rPh sb="6" eb="7">
      <t>ソト</t>
    </rPh>
    <rPh sb="7" eb="8">
      <t>マド</t>
    </rPh>
    <rPh sb="9" eb="12">
      <t>キンゾクセイ</t>
    </rPh>
    <rPh sb="18" eb="19">
      <t>タン</t>
    </rPh>
    <rPh sb="19" eb="20">
      <t>イタ</t>
    </rPh>
    <rPh sb="21" eb="23">
      <t>ミナ</t>
    </rPh>
    <phoneticPr fontId="11"/>
  </si>
  <si>
    <t>開口部全体の
日射熱取得率</t>
    <rPh sb="0" eb="3">
      <t>カイコウブ</t>
    </rPh>
    <rPh sb="3" eb="5">
      <t>ゼンタイ</t>
    </rPh>
    <rPh sb="7" eb="10">
      <t>ニッシャネツ</t>
    </rPh>
    <rPh sb="10" eb="13">
      <t>シュトクリツ</t>
    </rPh>
    <phoneticPr fontId="11"/>
  </si>
  <si>
    <t>▼計算式</t>
    <rPh sb="1" eb="4">
      <t>ケイサンシキ</t>
    </rPh>
    <phoneticPr fontId="11"/>
  </si>
  <si>
    <t>(内窓の日射熱取得率)*(外窓の日射熱取得率)*1.06/0.8</t>
    <rPh sb="1" eb="3">
      <t>ウチマド</t>
    </rPh>
    <rPh sb="4" eb="10">
      <t>ニッシャネツシュトクリツ</t>
    </rPh>
    <rPh sb="13" eb="15">
      <t>ソトマド</t>
    </rPh>
    <rPh sb="16" eb="22">
      <t>ニッシャネツシュトクリツ</t>
    </rPh>
    <phoneticPr fontId="11"/>
  </si>
  <si>
    <t>(参考)内窓の
日射熱取得率</t>
    <rPh sb="1" eb="3">
      <t>サンコウ</t>
    </rPh>
    <rPh sb="4" eb="6">
      <t>ウチマド</t>
    </rPh>
    <rPh sb="8" eb="14">
      <t>ニッシャネツシュトクリツ</t>
    </rPh>
    <phoneticPr fontId="11"/>
  </si>
  <si>
    <t>(参考)外窓の
日射熱取得率</t>
    <rPh sb="1" eb="3">
      <t>サンコウ</t>
    </rPh>
    <rPh sb="4" eb="5">
      <t>ソト</t>
    </rPh>
    <rPh sb="5" eb="6">
      <t>マド</t>
    </rPh>
    <rPh sb="8" eb="11">
      <t>ニッシャネツ</t>
    </rPh>
    <rPh sb="11" eb="14">
      <t>シュトクリツ</t>
    </rPh>
    <phoneticPr fontId="11"/>
  </si>
  <si>
    <t>更新可能項目）製品名・製品愛称、WEBサイトへの公表可否</t>
    <rPh sb="0" eb="6">
      <t>コウシンカノウコウモク</t>
    </rPh>
    <phoneticPr fontId="8"/>
  </si>
  <si>
    <t>新規申請は不要、更新・削除申請は必須</t>
    <rPh sb="0" eb="2">
      <t>シンキ</t>
    </rPh>
    <rPh sb="2" eb="4">
      <t>シンセイ</t>
    </rPh>
    <rPh sb="5" eb="7">
      <t>フヨウ</t>
    </rPh>
    <rPh sb="8" eb="10">
      <t>コウシン</t>
    </rPh>
    <rPh sb="11" eb="15">
      <t>サクジョシンセイ</t>
    </rPh>
    <rPh sb="16" eb="18">
      <t>ヒッス</t>
    </rPh>
    <phoneticPr fontId="11"/>
  </si>
  <si>
    <t>引違い</t>
    <rPh sb="0" eb="1">
      <t>ヒ</t>
    </rPh>
    <rPh sb="1" eb="2">
      <t>チガ</t>
    </rPh>
    <phoneticPr fontId="17"/>
  </si>
  <si>
    <t>乾燥空気</t>
    <rPh sb="0" eb="2">
      <t>カンソウ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</si>
</sst>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0_);[Red]\(0.0\)"/>
    <numFmt numFmtId="177" formatCode="0.00_);[Red]\(0.00\)"/>
    <numFmt numFmtId="178" formatCode="0.0_ "/>
    <numFmt numFmtId="179" formatCode="#"/>
    <numFmt numFmtId="180" formatCode="[&lt;1]0.00;[&lt;10]0.0;0"/>
    <numFmt numFmtId="181" formatCode="0.00_ "/>
  </numFmts>
  <fonts count="63"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theme="0"/>
      <name val="ＭＳ Ｐゴシック"/>
      <family val="3"/>
      <charset val="128"/>
      <scheme val="minor"/>
    </font>
    <font>
      <sz val="11"/>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name val="Meiryo UI"/>
      <family val="3"/>
      <charset val="128"/>
    </font>
    <font>
      <sz val="10"/>
      <color theme="1"/>
      <name val="Meiryo UI"/>
      <family val="3"/>
      <charset val="128"/>
    </font>
    <font>
      <sz val="10"/>
      <name val="Meiryo UI"/>
      <family val="3"/>
      <charset val="128"/>
    </font>
    <font>
      <sz val="14"/>
      <name val="Meiryo UI"/>
      <family val="3"/>
      <charset val="128"/>
    </font>
    <font>
      <b/>
      <sz val="20"/>
      <name val="Meiryo UI"/>
      <family val="3"/>
      <charset val="128"/>
    </font>
    <font>
      <sz val="14"/>
      <color rgb="FFFF0000"/>
      <name val="Meiryo UI"/>
      <family val="3"/>
      <charset val="128"/>
    </font>
    <font>
      <u/>
      <sz val="11"/>
      <color theme="10"/>
      <name val="ＭＳ Ｐゴシック"/>
      <family val="2"/>
      <charset val="128"/>
      <scheme val="minor"/>
    </font>
    <font>
      <sz val="12"/>
      <color rgb="FF000000"/>
      <name val="Meiryo UI"/>
      <family val="3"/>
      <charset val="128"/>
    </font>
    <font>
      <u/>
      <sz val="12"/>
      <color theme="10"/>
      <name val="ＭＳ Ｐゴシック"/>
      <family val="2"/>
      <charset val="128"/>
      <scheme val="minor"/>
    </font>
    <font>
      <sz val="12"/>
      <color rgb="FFFF0000"/>
      <name val="Meiryo UI"/>
      <family val="3"/>
      <charset val="128"/>
    </font>
    <font>
      <sz val="16"/>
      <color theme="1"/>
      <name val="Meiryo UI"/>
      <family val="3"/>
      <charset val="128"/>
    </font>
    <font>
      <u/>
      <sz val="12"/>
      <color theme="10"/>
      <name val="Meiryo UI"/>
      <family val="3"/>
      <charset val="128"/>
    </font>
    <font>
      <b/>
      <sz val="16"/>
      <name val="Meiryo UI"/>
      <family val="3"/>
      <charset val="128"/>
    </font>
    <font>
      <b/>
      <sz val="16"/>
      <color theme="1"/>
      <name val="Meiryo UI"/>
      <family val="3"/>
      <charset val="128"/>
    </font>
    <font>
      <sz val="16"/>
      <name val="Meiryo UI"/>
      <family val="3"/>
      <charset val="128"/>
    </font>
    <font>
      <b/>
      <sz val="16"/>
      <color rgb="FFFF0000"/>
      <name val="Meiryo UI"/>
      <family val="3"/>
      <charset val="128"/>
    </font>
    <font>
      <sz val="11"/>
      <color theme="1"/>
      <name val="Meiryo UI"/>
      <family val="3"/>
      <charset val="128"/>
    </font>
    <font>
      <b/>
      <sz val="28"/>
      <color theme="1"/>
      <name val="Meiryo UI"/>
      <family val="3"/>
      <charset val="128"/>
    </font>
    <font>
      <b/>
      <sz val="24"/>
      <color theme="1"/>
      <name val="Meiryo UI"/>
      <family val="3"/>
      <charset val="128"/>
    </font>
    <font>
      <sz val="28"/>
      <color theme="1"/>
      <name val="Meiryo UI"/>
      <family val="3"/>
      <charset val="128"/>
    </font>
    <font>
      <b/>
      <sz val="36"/>
      <name val="Meiryo UI"/>
      <family val="3"/>
      <charset val="128"/>
    </font>
    <font>
      <b/>
      <sz val="36"/>
      <color theme="0"/>
      <name val="Meiryo UI"/>
      <family val="3"/>
      <charset val="128"/>
    </font>
    <font>
      <b/>
      <sz val="16"/>
      <color theme="0"/>
      <name val="Meiryo UI"/>
      <family val="3"/>
      <charset val="128"/>
    </font>
    <font>
      <sz val="14"/>
      <color theme="0"/>
      <name val="Meiryo UI"/>
      <family val="3"/>
      <charset val="128"/>
    </font>
    <font>
      <sz val="10"/>
      <color theme="0" tint="-0.249977111117893"/>
      <name val="Meiryo UI"/>
      <family val="3"/>
      <charset val="128"/>
    </font>
    <font>
      <sz val="10"/>
      <color theme="0" tint="-0.34998626667073579"/>
      <name val="Meiryo UI"/>
      <family val="3"/>
      <charset val="128"/>
    </font>
    <font>
      <b/>
      <sz val="11"/>
      <color theme="1"/>
      <name val="Meiryo UI"/>
      <family val="3"/>
      <charset val="128"/>
    </font>
    <font>
      <b/>
      <sz val="12"/>
      <color rgb="FFFF0000"/>
      <name val="Meiryo UI"/>
      <family val="3"/>
      <charset val="128"/>
    </font>
  </fonts>
  <fills count="4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399975585192419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1" tint="0.34998626667073579"/>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auto="1"/>
      </left>
      <right/>
      <top style="thin">
        <color auto="1"/>
      </top>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auto="1"/>
      </right>
      <top style="thin">
        <color auto="1"/>
      </top>
      <bottom style="medium">
        <color indexed="64"/>
      </bottom>
      <diagonal/>
    </border>
    <border>
      <left style="thin">
        <color indexed="64"/>
      </left>
      <right style="medium">
        <color indexed="64"/>
      </right>
      <top/>
      <bottom style="thin">
        <color indexed="64"/>
      </bottom>
      <diagonal/>
    </border>
  </borders>
  <cellStyleXfs count="136">
    <xf numFmtId="0" fontId="0" fillId="0" borderId="0">
      <alignment vertical="center"/>
    </xf>
    <xf numFmtId="38" fontId="10" fillId="0" borderId="0" applyFont="0" applyFill="0" applyBorder="0" applyAlignment="0" applyProtection="0">
      <alignment vertical="center"/>
    </xf>
    <xf numFmtId="0" fontId="13" fillId="0" borderId="0">
      <alignment vertical="center"/>
    </xf>
    <xf numFmtId="0" fontId="14" fillId="0" borderId="0"/>
    <xf numFmtId="0" fontId="15" fillId="0" borderId="0" applyNumberFormat="0" applyFill="0" applyBorder="0" applyAlignment="0" applyProtection="0">
      <alignment vertical="top"/>
      <protection locked="0"/>
    </xf>
    <xf numFmtId="0" fontId="13" fillId="0" borderId="0">
      <alignment vertical="center"/>
    </xf>
    <xf numFmtId="9" fontId="13" fillId="0" borderId="0" applyFont="0" applyFill="0" applyBorder="0" applyAlignment="0" applyProtection="0">
      <alignment vertical="center"/>
    </xf>
    <xf numFmtId="0" fontId="9" fillId="0" borderId="0">
      <alignment vertical="center"/>
    </xf>
    <xf numFmtId="0" fontId="9" fillId="0" borderId="0">
      <alignment vertical="center"/>
    </xf>
    <xf numFmtId="9" fontId="9"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7" fillId="1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17" fillId="33"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6" borderId="0" applyNumberFormat="0" applyBorder="0" applyAlignment="0" applyProtection="0">
      <alignment vertical="center"/>
    </xf>
    <xf numFmtId="0" fontId="16" fillId="30" borderId="0" applyNumberFormat="0" applyBorder="0" applyAlignment="0" applyProtection="0">
      <alignment vertical="center"/>
    </xf>
    <xf numFmtId="0" fontId="16" fillId="34" borderId="0" applyNumberFormat="0" applyBorder="0" applyAlignment="0" applyProtection="0">
      <alignment vertical="center"/>
    </xf>
    <xf numFmtId="0" fontId="16" fillId="11"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16" fillId="23" borderId="0" applyNumberFormat="0" applyBorder="0" applyAlignment="0" applyProtection="0">
      <alignment vertical="center"/>
    </xf>
    <xf numFmtId="0" fontId="16" fillId="27" borderId="0" applyNumberFormat="0" applyBorder="0" applyAlignment="0" applyProtection="0">
      <alignment vertical="center"/>
    </xf>
    <xf numFmtId="0" fontId="16" fillId="31" borderId="0" applyNumberFormat="0" applyBorder="0" applyAlignment="0" applyProtection="0">
      <alignment vertical="center"/>
    </xf>
    <xf numFmtId="0" fontId="18" fillId="0" borderId="0" applyNumberFormat="0" applyFill="0" applyBorder="0" applyAlignment="0" applyProtection="0">
      <alignment vertical="center"/>
    </xf>
    <xf numFmtId="0" fontId="19" fillId="9" borderId="13" applyNumberFormat="0" applyAlignment="0" applyProtection="0">
      <alignment vertical="center"/>
    </xf>
    <xf numFmtId="0" fontId="20" fillId="6" borderId="0" applyNumberFormat="0" applyBorder="0" applyAlignment="0" applyProtection="0">
      <alignment vertical="center"/>
    </xf>
    <xf numFmtId="9" fontId="7" fillId="0" borderId="0" applyFont="0" applyFill="0" applyBorder="0" applyAlignment="0" applyProtection="0">
      <alignment vertical="center"/>
    </xf>
    <xf numFmtId="0" fontId="17" fillId="10" borderId="14" applyNumberFormat="0" applyFont="0" applyAlignment="0" applyProtection="0">
      <alignment vertical="center"/>
    </xf>
    <xf numFmtId="0" fontId="21" fillId="0" borderId="12" applyNumberFormat="0" applyFill="0" applyAlignment="0" applyProtection="0">
      <alignment vertical="center"/>
    </xf>
    <xf numFmtId="0" fontId="22" fillId="5" borderId="0" applyNumberFormat="0" applyBorder="0" applyAlignment="0" applyProtection="0">
      <alignment vertical="center"/>
    </xf>
    <xf numFmtId="0" fontId="23" fillId="8" borderId="10" applyNumberFormat="0" applyAlignment="0" applyProtection="0">
      <alignment vertical="center"/>
    </xf>
    <xf numFmtId="0" fontId="24"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7" fillId="0" borderId="0" applyFont="0" applyFill="0" applyBorder="0" applyAlignment="0" applyProtection="0">
      <alignment vertical="center"/>
    </xf>
    <xf numFmtId="38" fontId="7" fillId="0" borderId="0" applyFont="0" applyFill="0" applyBorder="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8" borderId="11" applyNumberFormat="0" applyAlignment="0" applyProtection="0">
      <alignment vertical="center"/>
    </xf>
    <xf numFmtId="0" fontId="30" fillId="0" borderId="0" applyNumberFormat="0" applyFill="0" applyBorder="0" applyAlignment="0" applyProtection="0">
      <alignment vertical="center"/>
    </xf>
    <xf numFmtId="6" fontId="31" fillId="0" borderId="0" applyFont="0" applyFill="0" applyBorder="0" applyAlignment="0" applyProtection="0"/>
    <xf numFmtId="0" fontId="32" fillId="7" borderId="10" applyNumberFormat="0" applyAlignment="0" applyProtection="0">
      <alignment vertical="center"/>
    </xf>
    <xf numFmtId="0" fontId="7" fillId="0" borderId="0">
      <alignment vertical="center"/>
    </xf>
    <xf numFmtId="0" fontId="17" fillId="0" borderId="0">
      <alignment vertical="center"/>
    </xf>
    <xf numFmtId="0" fontId="14" fillId="0" borderId="0"/>
    <xf numFmtId="0" fontId="17" fillId="0" borderId="0">
      <alignment vertical="center"/>
    </xf>
    <xf numFmtId="0" fontId="7" fillId="0" borderId="0">
      <alignment vertical="center"/>
    </xf>
    <xf numFmtId="0" fontId="7" fillId="0" borderId="0">
      <alignment vertical="center"/>
    </xf>
    <xf numFmtId="0" fontId="7" fillId="0" borderId="0">
      <alignment vertical="center"/>
    </xf>
    <xf numFmtId="0" fontId="14" fillId="0" borderId="0"/>
    <xf numFmtId="0" fontId="7" fillId="0" borderId="0">
      <alignment vertical="center"/>
    </xf>
    <xf numFmtId="0" fontId="14" fillId="0" borderId="0"/>
    <xf numFmtId="0" fontId="7" fillId="0" borderId="0">
      <alignment vertical="center"/>
    </xf>
    <xf numFmtId="0" fontId="7" fillId="0" borderId="0">
      <alignment vertical="center"/>
    </xf>
    <xf numFmtId="0" fontId="33" fillId="4"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1" fillId="0" borderId="0">
      <alignment vertical="center"/>
    </xf>
    <xf numFmtId="0" fontId="1" fillId="0" borderId="0">
      <alignment vertical="center"/>
    </xf>
  </cellStyleXfs>
  <cellXfs count="340">
    <xf numFmtId="0" fontId="0" fillId="0" borderId="0" xfId="0">
      <alignment vertical="center"/>
    </xf>
    <xf numFmtId="0" fontId="12" fillId="0" borderId="0" xfId="0" applyFont="1">
      <alignment vertical="center"/>
    </xf>
    <xf numFmtId="0" fontId="34" fillId="0" borderId="0" xfId="0" applyFont="1">
      <alignment vertical="center"/>
    </xf>
    <xf numFmtId="0" fontId="36" fillId="0" borderId="0" xfId="0" applyFont="1">
      <alignment vertical="center"/>
    </xf>
    <xf numFmtId="0" fontId="37" fillId="0" borderId="0" xfId="0" applyFont="1">
      <alignment vertical="center"/>
    </xf>
    <xf numFmtId="0" fontId="12" fillId="0" borderId="0" xfId="0" applyFont="1" applyAlignment="1">
      <alignment horizontal="center" vertical="center"/>
    </xf>
    <xf numFmtId="0" fontId="34" fillId="35" borderId="17" xfId="0" applyFont="1" applyFill="1" applyBorder="1" applyAlignment="1">
      <alignment horizontal="center" vertical="center"/>
    </xf>
    <xf numFmtId="0" fontId="12" fillId="0" borderId="1" xfId="0" applyFont="1" applyBorder="1">
      <alignment vertical="center"/>
    </xf>
    <xf numFmtId="0" fontId="12" fillId="0" borderId="1" xfId="131" applyFont="1" applyBorder="1" applyAlignment="1">
      <alignment horizontal="center" vertical="center"/>
    </xf>
    <xf numFmtId="0" fontId="12" fillId="0" borderId="0" xfId="131" applyFont="1">
      <alignment vertical="center"/>
    </xf>
    <xf numFmtId="0" fontId="38" fillId="36" borderId="1" xfId="1" applyNumberFormat="1" applyFont="1" applyFill="1" applyBorder="1" applyAlignment="1" applyProtection="1">
      <alignment horizontal="center" vertical="center"/>
    </xf>
    <xf numFmtId="0" fontId="12" fillId="2" borderId="1" xfId="0" applyFont="1" applyFill="1" applyBorder="1">
      <alignment vertical="center"/>
    </xf>
    <xf numFmtId="0" fontId="44" fillId="0" borderId="0" xfId="0" applyFont="1">
      <alignment vertical="center"/>
    </xf>
    <xf numFmtId="0" fontId="12" fillId="3" borderId="0" xfId="0" applyFont="1" applyFill="1">
      <alignment vertical="center"/>
    </xf>
    <xf numFmtId="0" fontId="12" fillId="0" borderId="2" xfId="0" applyFont="1" applyBorder="1">
      <alignment vertical="center"/>
    </xf>
    <xf numFmtId="0" fontId="12" fillId="2" borderId="2" xfId="0" applyFont="1" applyFill="1" applyBorder="1">
      <alignment vertical="center"/>
    </xf>
    <xf numFmtId="0" fontId="38" fillId="36" borderId="1" xfId="1" applyNumberFormat="1" applyFont="1" applyFill="1" applyBorder="1" applyAlignment="1" applyProtection="1">
      <alignment horizontal="center" vertical="center" wrapText="1"/>
    </xf>
    <xf numFmtId="0" fontId="12" fillId="2" borderId="1" xfId="0" applyFont="1" applyFill="1" applyBorder="1" applyAlignment="1">
      <alignment horizontal="center" vertical="center"/>
    </xf>
    <xf numFmtId="0" fontId="38" fillId="36" borderId="3" xfId="1" applyNumberFormat="1" applyFont="1" applyFill="1" applyBorder="1" applyAlignment="1" applyProtection="1">
      <alignment horizontal="center" vertical="center" wrapText="1"/>
    </xf>
    <xf numFmtId="0" fontId="38" fillId="36" borderId="3" xfId="1" applyNumberFormat="1" applyFont="1" applyFill="1" applyBorder="1" applyAlignment="1" applyProtection="1">
      <alignment horizontal="center" vertical="center"/>
    </xf>
    <xf numFmtId="0" fontId="45" fillId="0" borderId="0" xfId="0" applyFont="1">
      <alignment vertical="center"/>
    </xf>
    <xf numFmtId="0" fontId="34" fillId="35" borderId="16" xfId="0" applyFont="1" applyFill="1" applyBorder="1" applyAlignment="1">
      <alignment horizontal="center" vertical="center"/>
    </xf>
    <xf numFmtId="0" fontId="38" fillId="36" borderId="1" xfId="0" applyFont="1" applyFill="1" applyBorder="1" applyAlignment="1">
      <alignment horizontal="center" vertical="center"/>
    </xf>
    <xf numFmtId="0" fontId="38" fillId="36" borderId="20" xfId="0" applyFont="1" applyFill="1" applyBorder="1" applyAlignment="1">
      <alignment horizontal="center" vertical="center"/>
    </xf>
    <xf numFmtId="0" fontId="38" fillId="36" borderId="5" xfId="0" applyFont="1" applyFill="1" applyBorder="1" applyAlignment="1">
      <alignment horizontal="center" vertical="center"/>
    </xf>
    <xf numFmtId="0" fontId="38" fillId="35" borderId="5" xfId="0" applyFont="1" applyFill="1" applyBorder="1" applyAlignment="1">
      <alignment horizontal="center" vertical="center"/>
    </xf>
    <xf numFmtId="0" fontId="36" fillId="0" borderId="0" xfId="0" applyFont="1" applyAlignment="1">
      <alignment horizontal="center"/>
    </xf>
    <xf numFmtId="0" fontId="38" fillId="35" borderId="3" xfId="0" applyFont="1" applyFill="1" applyBorder="1">
      <alignment vertical="center"/>
    </xf>
    <xf numFmtId="0" fontId="40" fillId="35" borderId="3" xfId="0" applyFont="1" applyFill="1" applyBorder="1" applyAlignment="1">
      <alignment horizontal="center" vertical="top" wrapText="1"/>
    </xf>
    <xf numFmtId="0" fontId="38" fillId="35" borderId="3" xfId="0" applyFont="1" applyFill="1" applyBorder="1" applyAlignment="1">
      <alignment vertical="center" wrapText="1"/>
    </xf>
    <xf numFmtId="0" fontId="38" fillId="36" borderId="18" xfId="0" applyFont="1" applyFill="1" applyBorder="1" applyAlignment="1">
      <alignment horizontal="center" vertical="center"/>
    </xf>
    <xf numFmtId="0" fontId="38" fillId="36" borderId="1" xfId="0" applyFont="1" applyFill="1" applyBorder="1" applyAlignment="1">
      <alignment horizontal="center" vertical="center" wrapText="1"/>
    </xf>
    <xf numFmtId="0" fontId="38" fillId="0" borderId="18" xfId="0" applyFont="1" applyBorder="1" applyAlignment="1">
      <alignment horizontal="center" vertical="center"/>
    </xf>
    <xf numFmtId="0" fontId="34" fillId="0" borderId="2" xfId="0" applyFont="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0" fontId="42" fillId="0" borderId="0" xfId="0" applyFont="1" applyAlignment="1">
      <alignment horizontal="left" vertical="top" indent="1" readingOrder="1"/>
    </xf>
    <xf numFmtId="0" fontId="42" fillId="0" borderId="0" xfId="0" applyFont="1" applyAlignment="1">
      <alignment horizontal="left" vertical="top" readingOrder="1"/>
    </xf>
    <xf numFmtId="0" fontId="42" fillId="0" borderId="0" xfId="0" applyFont="1">
      <alignment vertical="center"/>
    </xf>
    <xf numFmtId="0" fontId="51" fillId="0" borderId="0" xfId="135" applyFont="1">
      <alignment vertical="center"/>
    </xf>
    <xf numFmtId="0" fontId="12" fillId="2" borderId="2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0" xfId="0" applyFont="1" applyFill="1" applyAlignment="1">
      <alignment horizontal="center" vertical="center"/>
    </xf>
    <xf numFmtId="0" fontId="12" fillId="0" borderId="4" xfId="131" applyFont="1" applyBorder="1" applyAlignment="1">
      <alignment horizontal="center" vertical="top" wrapText="1"/>
    </xf>
    <xf numFmtId="0" fontId="46" fillId="0" borderId="1" xfId="133" applyFont="1" applyFill="1" applyBorder="1" applyAlignment="1" applyProtection="1">
      <alignment vertical="center" wrapText="1"/>
    </xf>
    <xf numFmtId="0" fontId="38" fillId="36" borderId="32" xfId="0" applyFont="1" applyFill="1" applyBorder="1" applyAlignment="1">
      <alignment horizontal="center" vertical="center"/>
    </xf>
    <xf numFmtId="0" fontId="55" fillId="35" borderId="2" xfId="134" applyFont="1" applyFill="1" applyBorder="1">
      <alignment vertical="center"/>
    </xf>
    <xf numFmtId="0" fontId="39" fillId="35" borderId="19" xfId="129" applyFont="1" applyFill="1" applyBorder="1">
      <alignment vertical="center"/>
    </xf>
    <xf numFmtId="0" fontId="34" fillId="35" borderId="31" xfId="0" applyFont="1" applyFill="1" applyBorder="1" applyAlignment="1">
      <alignment horizontal="center" vertical="center"/>
    </xf>
    <xf numFmtId="0" fontId="55" fillId="37" borderId="2" xfId="134" applyFont="1" applyFill="1" applyBorder="1">
      <alignment vertical="center"/>
    </xf>
    <xf numFmtId="0" fontId="34" fillId="37" borderId="16" xfId="0" applyFont="1" applyFill="1" applyBorder="1" applyAlignment="1">
      <alignment horizontal="center" vertical="center"/>
    </xf>
    <xf numFmtId="0" fontId="34" fillId="37" borderId="17" xfId="0" applyFont="1" applyFill="1" applyBorder="1" applyAlignment="1">
      <alignment horizontal="center" vertical="center"/>
    </xf>
    <xf numFmtId="0" fontId="34" fillId="37" borderId="31" xfId="0" applyFont="1" applyFill="1" applyBorder="1" applyAlignment="1">
      <alignment horizontal="center" vertical="center"/>
    </xf>
    <xf numFmtId="0" fontId="38" fillId="37" borderId="3" xfId="0" applyFont="1" applyFill="1" applyBorder="1">
      <alignment vertical="center"/>
    </xf>
    <xf numFmtId="0" fontId="40" fillId="37" borderId="3" xfId="0" applyFont="1" applyFill="1" applyBorder="1" applyAlignment="1">
      <alignment horizontal="center" vertical="top" wrapText="1"/>
    </xf>
    <xf numFmtId="0" fontId="38" fillId="37" borderId="3" xfId="0" applyFont="1" applyFill="1" applyBorder="1" applyAlignment="1">
      <alignment vertical="center" wrapText="1"/>
    </xf>
    <xf numFmtId="0" fontId="38" fillId="37" borderId="5" xfId="0" applyFont="1" applyFill="1" applyBorder="1" applyAlignment="1">
      <alignment horizontal="center"/>
    </xf>
    <xf numFmtId="0" fontId="38" fillId="37" borderId="5" xfId="0" applyFont="1" applyFill="1" applyBorder="1" applyAlignment="1">
      <alignment horizontal="center" vertical="center"/>
    </xf>
    <xf numFmtId="0" fontId="38" fillId="37" borderId="4" xfId="0" applyFont="1" applyFill="1" applyBorder="1" applyAlignment="1">
      <alignment horizontal="center" wrapText="1"/>
    </xf>
    <xf numFmtId="0" fontId="38" fillId="37" borderId="5" xfId="0" applyFont="1" applyFill="1" applyBorder="1" applyAlignment="1">
      <alignment horizontal="center" wrapText="1"/>
    </xf>
    <xf numFmtId="0" fontId="38" fillId="37" borderId="35" xfId="0" applyFont="1" applyFill="1" applyBorder="1" applyAlignment="1">
      <alignment horizontal="center" wrapText="1"/>
    </xf>
    <xf numFmtId="0" fontId="56" fillId="38" borderId="2" xfId="134" applyFont="1" applyFill="1" applyBorder="1">
      <alignment vertical="center"/>
    </xf>
    <xf numFmtId="0" fontId="58" fillId="38" borderId="16" xfId="0" applyFont="1" applyFill="1" applyBorder="1" applyAlignment="1">
      <alignment horizontal="center" vertical="center"/>
    </xf>
    <xf numFmtId="0" fontId="58" fillId="38" borderId="17" xfId="0" applyFont="1" applyFill="1" applyBorder="1" applyAlignment="1">
      <alignment horizontal="center" vertical="center"/>
    </xf>
    <xf numFmtId="0" fontId="58" fillId="38" borderId="31" xfId="0" applyFont="1" applyFill="1" applyBorder="1" applyAlignment="1">
      <alignment horizontal="center" vertical="center"/>
    </xf>
    <xf numFmtId="0" fontId="58" fillId="38" borderId="5" xfId="0" applyFont="1" applyFill="1" applyBorder="1" applyAlignment="1">
      <alignment horizontal="center"/>
    </xf>
    <xf numFmtId="0" fontId="58" fillId="38" borderId="4" xfId="0" applyFont="1" applyFill="1" applyBorder="1" applyAlignment="1">
      <alignment horizontal="center" wrapText="1"/>
    </xf>
    <xf numFmtId="0" fontId="58" fillId="38" borderId="5" xfId="0" applyFont="1" applyFill="1" applyBorder="1" applyAlignment="1">
      <alignment horizontal="center" wrapText="1"/>
    </xf>
    <xf numFmtId="0" fontId="58" fillId="38" borderId="35" xfId="0" applyFont="1" applyFill="1" applyBorder="1" applyAlignment="1">
      <alignment horizontal="center" wrapText="1"/>
    </xf>
    <xf numFmtId="0" fontId="38" fillId="35" borderId="5" xfId="0" applyFont="1" applyFill="1" applyBorder="1" applyAlignment="1">
      <alignment horizontal="center" wrapText="1"/>
    </xf>
    <xf numFmtId="0" fontId="38" fillId="35" borderId="35" xfId="0" applyFont="1" applyFill="1" applyBorder="1" applyAlignment="1">
      <alignment horizontal="center" wrapText="1"/>
    </xf>
    <xf numFmtId="0" fontId="38" fillId="35" borderId="4" xfId="0" applyFont="1" applyFill="1" applyBorder="1" applyAlignment="1">
      <alignment horizontal="center" wrapText="1"/>
    </xf>
    <xf numFmtId="0" fontId="35" fillId="0" borderId="0" xfId="0" applyFont="1" applyAlignment="1">
      <alignment horizontal="center" vertical="center" wrapText="1"/>
    </xf>
    <xf numFmtId="0" fontId="34" fillId="0" borderId="0" xfId="0" applyFont="1" applyAlignment="1">
      <alignment horizontal="center" vertical="center"/>
    </xf>
    <xf numFmtId="0" fontId="38" fillId="0" borderId="0" xfId="0" applyFont="1" applyAlignment="1">
      <alignment horizontal="center" vertical="center"/>
    </xf>
    <xf numFmtId="0" fontId="35" fillId="0" borderId="0" xfId="0" applyFont="1" applyAlignment="1">
      <alignment horizontal="center" vertical="center"/>
    </xf>
    <xf numFmtId="176" fontId="38" fillId="0" borderId="0" xfId="0" applyNumberFormat="1" applyFont="1" applyAlignment="1">
      <alignment horizontal="center" vertical="center"/>
    </xf>
    <xf numFmtId="0" fontId="39" fillId="0" borderId="0" xfId="129" applyFont="1" applyAlignment="1">
      <alignment horizontal="center" vertical="center"/>
    </xf>
    <xf numFmtId="178" fontId="34" fillId="0" borderId="0" xfId="0" applyNumberFormat="1" applyFont="1">
      <alignment vertical="center"/>
    </xf>
    <xf numFmtId="176" fontId="45" fillId="0" borderId="0" xfId="0" applyNumberFormat="1" applyFont="1">
      <alignment vertical="center"/>
    </xf>
    <xf numFmtId="0" fontId="38" fillId="37" borderId="24" xfId="0" applyFont="1" applyFill="1" applyBorder="1" applyAlignment="1">
      <alignment horizontal="center" wrapText="1"/>
    </xf>
    <xf numFmtId="0" fontId="38" fillId="36" borderId="3" xfId="0" applyFont="1" applyFill="1" applyBorder="1" applyAlignment="1">
      <alignment horizontal="center" vertical="center" wrapText="1"/>
    </xf>
    <xf numFmtId="0" fontId="39" fillId="35" borderId="19" xfId="129" applyFont="1" applyFill="1" applyBorder="1" applyAlignment="1">
      <alignment horizontal="center" vertical="center"/>
    </xf>
    <xf numFmtId="0" fontId="47" fillId="35" borderId="1" xfId="129" applyFont="1" applyFill="1" applyBorder="1" applyAlignment="1">
      <alignment horizontal="centerContinuous" vertical="center"/>
    </xf>
    <xf numFmtId="0" fontId="47" fillId="35" borderId="2" xfId="129" applyFont="1" applyFill="1" applyBorder="1" applyAlignment="1">
      <alignment horizontal="center" vertical="center" wrapText="1" shrinkToFit="1"/>
    </xf>
    <xf numFmtId="0" fontId="48" fillId="35" borderId="1" xfId="129" applyFont="1" applyFill="1" applyBorder="1" applyAlignment="1">
      <alignment horizontal="center" vertical="center"/>
    </xf>
    <xf numFmtId="0" fontId="34" fillId="35" borderId="23" xfId="0" applyFont="1" applyFill="1" applyBorder="1" applyAlignment="1">
      <alignment horizontal="center" vertical="center"/>
    </xf>
    <xf numFmtId="0" fontId="38" fillId="35" borderId="5" xfId="0" applyFont="1" applyFill="1" applyBorder="1" applyAlignment="1">
      <alignment horizontal="center"/>
    </xf>
    <xf numFmtId="0" fontId="38" fillId="35" borderId="24" xfId="0" applyFont="1" applyFill="1" applyBorder="1" applyAlignment="1">
      <alignment horizontal="center" wrapText="1"/>
    </xf>
    <xf numFmtId="0" fontId="38" fillId="35" borderId="30" xfId="0" applyFont="1" applyFill="1" applyBorder="1" applyAlignment="1">
      <alignment horizontal="center" wrapText="1"/>
    </xf>
    <xf numFmtId="0" fontId="38" fillId="35" borderId="6" xfId="0" applyFont="1" applyFill="1" applyBorder="1" applyAlignment="1">
      <alignment horizontal="center" wrapText="1"/>
    </xf>
    <xf numFmtId="0" fontId="38" fillId="35" borderId="5" xfId="0" applyFont="1" applyFill="1" applyBorder="1">
      <alignment vertical="center"/>
    </xf>
    <xf numFmtId="0" fontId="40" fillId="35" borderId="22" xfId="0" applyFont="1" applyFill="1" applyBorder="1" applyAlignment="1">
      <alignment horizontal="center" vertical="center"/>
    </xf>
    <xf numFmtId="0" fontId="38" fillId="35" borderId="22" xfId="0" applyFont="1" applyFill="1" applyBorder="1" applyAlignment="1">
      <alignment vertical="center" wrapText="1"/>
    </xf>
    <xf numFmtId="0" fontId="39" fillId="37" borderId="19" xfId="129" applyFont="1" applyFill="1" applyBorder="1">
      <alignment vertical="center"/>
    </xf>
    <xf numFmtId="0" fontId="39" fillId="37" borderId="19" xfId="129" applyFont="1" applyFill="1" applyBorder="1" applyAlignment="1">
      <alignment horizontal="center" vertical="center"/>
    </xf>
    <xf numFmtId="0" fontId="48" fillId="37" borderId="1" xfId="129" applyFont="1" applyFill="1" applyBorder="1" applyAlignment="1">
      <alignment horizontal="center" vertical="center"/>
    </xf>
    <xf numFmtId="0" fontId="47" fillId="37" borderId="2" xfId="129" applyFont="1" applyFill="1" applyBorder="1" applyAlignment="1">
      <alignment horizontal="center" vertical="center" wrapText="1" shrinkToFit="1"/>
    </xf>
    <xf numFmtId="0" fontId="47" fillId="37" borderId="1" xfId="129" applyFont="1" applyFill="1" applyBorder="1" applyAlignment="1">
      <alignment horizontal="centerContinuous" vertical="center"/>
    </xf>
    <xf numFmtId="0" fontId="34" fillId="37" borderId="23" xfId="0" applyFont="1" applyFill="1" applyBorder="1" applyAlignment="1">
      <alignment horizontal="center" vertical="center"/>
    </xf>
    <xf numFmtId="0" fontId="38" fillId="37" borderId="30" xfId="0" applyFont="1" applyFill="1" applyBorder="1" applyAlignment="1">
      <alignment horizontal="center" wrapText="1"/>
    </xf>
    <xf numFmtId="0" fontId="38" fillId="37" borderId="6" xfId="0" applyFont="1" applyFill="1" applyBorder="1" applyAlignment="1">
      <alignment horizontal="center" wrapText="1"/>
    </xf>
    <xf numFmtId="0" fontId="38" fillId="37" borderId="5" xfId="0" applyFont="1" applyFill="1" applyBorder="1">
      <alignment vertical="center"/>
    </xf>
    <xf numFmtId="0" fontId="40" fillId="37" borderId="22" xfId="0" applyFont="1" applyFill="1" applyBorder="1" applyAlignment="1">
      <alignment horizontal="center" vertical="center"/>
    </xf>
    <xf numFmtId="0" fontId="38" fillId="37" borderId="22" xfId="0" applyFont="1" applyFill="1" applyBorder="1" applyAlignment="1">
      <alignment vertical="center" wrapText="1"/>
    </xf>
    <xf numFmtId="0" fontId="57" fillId="38" borderId="1" xfId="129" applyFont="1" applyFill="1" applyBorder="1" applyAlignment="1">
      <alignment horizontal="center" vertical="center"/>
    </xf>
    <xf numFmtId="0" fontId="57" fillId="38" borderId="2" xfId="129" applyFont="1" applyFill="1" applyBorder="1" applyAlignment="1">
      <alignment horizontal="center" vertical="center" wrapText="1" shrinkToFit="1"/>
    </xf>
    <xf numFmtId="0" fontId="57" fillId="38" borderId="1" xfId="129" applyFont="1" applyFill="1" applyBorder="1" applyAlignment="1">
      <alignment horizontal="centerContinuous" vertical="center"/>
    </xf>
    <xf numFmtId="0" fontId="58" fillId="38" borderId="23" xfId="0" applyFont="1" applyFill="1" applyBorder="1" applyAlignment="1">
      <alignment horizontal="center" vertical="center"/>
    </xf>
    <xf numFmtId="0" fontId="58" fillId="38" borderId="24" xfId="0" applyFont="1" applyFill="1" applyBorder="1" applyAlignment="1">
      <alignment horizontal="center" wrapText="1"/>
    </xf>
    <xf numFmtId="0" fontId="58" fillId="38" borderId="30" xfId="0" applyFont="1" applyFill="1" applyBorder="1" applyAlignment="1">
      <alignment horizontal="center" wrapText="1"/>
    </xf>
    <xf numFmtId="0" fontId="58" fillId="38" borderId="6" xfId="0" applyFont="1" applyFill="1" applyBorder="1" applyAlignment="1">
      <alignment horizontal="center" wrapText="1"/>
    </xf>
    <xf numFmtId="0" fontId="40" fillId="37" borderId="35" xfId="0" applyFont="1" applyFill="1" applyBorder="1" applyAlignment="1">
      <alignment horizontal="center" vertical="center"/>
    </xf>
    <xf numFmtId="0" fontId="40" fillId="35" borderId="35" xfId="0" applyFont="1" applyFill="1" applyBorder="1" applyAlignment="1">
      <alignment horizontal="center" vertical="center"/>
    </xf>
    <xf numFmtId="0" fontId="39" fillId="35" borderId="20" xfId="129" applyFont="1" applyFill="1" applyBorder="1">
      <alignment vertical="center"/>
    </xf>
    <xf numFmtId="0" fontId="38" fillId="35" borderId="5" xfId="0" applyFont="1" applyFill="1" applyBorder="1" applyAlignment="1">
      <alignment vertical="center" wrapText="1"/>
    </xf>
    <xf numFmtId="0" fontId="38" fillId="2" borderId="2" xfId="0" applyFont="1" applyFill="1" applyBorder="1" applyAlignment="1">
      <alignment horizontal="center" vertical="center"/>
    </xf>
    <xf numFmtId="0" fontId="39" fillId="37" borderId="20" xfId="129" applyFont="1" applyFill="1" applyBorder="1">
      <alignment vertical="center"/>
    </xf>
    <xf numFmtId="0" fontId="38" fillId="37" borderId="5" xfId="0" applyFont="1" applyFill="1" applyBorder="1" applyAlignment="1">
      <alignment vertical="center" wrapText="1"/>
    </xf>
    <xf numFmtId="0" fontId="39" fillId="38" borderId="19" xfId="129" applyFont="1" applyFill="1" applyBorder="1">
      <alignment vertical="center"/>
    </xf>
    <xf numFmtId="0" fontId="39" fillId="38" borderId="19" xfId="129" applyFont="1" applyFill="1" applyBorder="1" applyAlignment="1">
      <alignment horizontal="center" vertical="center"/>
    </xf>
    <xf numFmtId="0" fontId="39" fillId="38" borderId="20" xfId="129" applyFont="1" applyFill="1" applyBorder="1">
      <alignment vertical="center"/>
    </xf>
    <xf numFmtId="0" fontId="34" fillId="35" borderId="3" xfId="0" applyFont="1" applyFill="1" applyBorder="1" applyAlignment="1">
      <alignment horizontal="center" vertical="center"/>
    </xf>
    <xf numFmtId="0" fontId="38" fillId="0" borderId="40" xfId="0" applyFont="1" applyBorder="1" applyAlignment="1">
      <alignment horizontal="center" vertical="center"/>
    </xf>
    <xf numFmtId="179" fontId="49" fillId="0" borderId="1" xfId="129" applyNumberFormat="1" applyFont="1" applyBorder="1" applyAlignment="1" applyProtection="1">
      <alignment vertical="center" shrinkToFit="1"/>
      <protection locked="0"/>
    </xf>
    <xf numFmtId="14" fontId="49" fillId="0" borderId="1" xfId="73" applyNumberFormat="1" applyFont="1" applyBorder="1" applyAlignment="1" applyProtection="1">
      <alignment horizontal="left" vertical="center" shrinkToFit="1"/>
      <protection locked="0"/>
    </xf>
    <xf numFmtId="0" fontId="38" fillId="0" borderId="1" xfId="0" applyFont="1" applyBorder="1" applyAlignment="1" applyProtection="1">
      <alignment horizontal="center" vertical="center"/>
      <protection locked="0"/>
    </xf>
    <xf numFmtId="0" fontId="38" fillId="0" borderId="2" xfId="0" applyFont="1" applyBorder="1" applyAlignment="1" applyProtection="1">
      <alignment horizontal="center" vertical="center"/>
      <protection locked="0"/>
    </xf>
    <xf numFmtId="0" fontId="34" fillId="0" borderId="39" xfId="0" applyFont="1" applyBorder="1" applyAlignment="1" applyProtection="1">
      <alignment horizontal="center" vertical="center"/>
      <protection locked="0"/>
    </xf>
    <xf numFmtId="0" fontId="38" fillId="0" borderId="1" xfId="1" applyNumberFormat="1" applyFont="1" applyFill="1" applyBorder="1" applyAlignment="1" applyProtection="1">
      <alignment horizontal="center" vertical="center"/>
      <protection locked="0"/>
    </xf>
    <xf numFmtId="0" fontId="12" fillId="0" borderId="0" xfId="0" applyFont="1" applyProtection="1">
      <alignment vertical="center"/>
      <protection locked="0"/>
    </xf>
    <xf numFmtId="0" fontId="34" fillId="37" borderId="3" xfId="0" applyFont="1" applyFill="1" applyBorder="1" applyAlignment="1">
      <alignment horizontal="center" vertical="center"/>
    </xf>
    <xf numFmtId="0" fontId="58" fillId="38" borderId="3"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7" xfId="0" applyFont="1" applyFill="1" applyBorder="1">
      <alignment vertical="center"/>
    </xf>
    <xf numFmtId="0" fontId="12" fillId="2" borderId="31" xfId="0" applyFont="1" applyFill="1" applyBorder="1" applyAlignment="1">
      <alignment horizontal="center" vertical="center"/>
    </xf>
    <xf numFmtId="0" fontId="12" fillId="0" borderId="18" xfId="0" applyFont="1" applyBorder="1">
      <alignment vertical="center"/>
    </xf>
    <xf numFmtId="0" fontId="12" fillId="0" borderId="41" xfId="0" applyFont="1" applyBorder="1">
      <alignment vertical="center"/>
    </xf>
    <xf numFmtId="0" fontId="12" fillId="0" borderId="33" xfId="0" applyFont="1" applyBorder="1">
      <alignment vertical="center"/>
    </xf>
    <xf numFmtId="0" fontId="12" fillId="0" borderId="4" xfId="0" applyFont="1" applyBorder="1">
      <alignment vertical="center"/>
    </xf>
    <xf numFmtId="0" fontId="12" fillId="0" borderId="17" xfId="0" applyFont="1" applyBorder="1">
      <alignment vertical="center"/>
    </xf>
    <xf numFmtId="0" fontId="12" fillId="0" borderId="32" xfId="0" applyFont="1" applyBorder="1">
      <alignment vertical="center"/>
    </xf>
    <xf numFmtId="0" fontId="12" fillId="0" borderId="45" xfId="0" applyFont="1" applyBorder="1">
      <alignment vertical="center"/>
    </xf>
    <xf numFmtId="0" fontId="12" fillId="0" borderId="31" xfId="0" applyFont="1" applyBorder="1">
      <alignment vertical="center"/>
    </xf>
    <xf numFmtId="0" fontId="12" fillId="0" borderId="34" xfId="0" applyFont="1" applyBorder="1">
      <alignment vertical="center"/>
    </xf>
    <xf numFmtId="180" fontId="38" fillId="0" borderId="1" xfId="1" applyNumberFormat="1" applyFont="1" applyFill="1" applyBorder="1" applyAlignment="1" applyProtection="1">
      <alignment horizontal="center" vertical="center"/>
      <protection locked="0"/>
    </xf>
    <xf numFmtId="0" fontId="60" fillId="0" borderId="0" xfId="0" applyFont="1">
      <alignment vertical="center"/>
    </xf>
    <xf numFmtId="0" fontId="52" fillId="0" borderId="0" xfId="0" applyFont="1">
      <alignment vertical="center"/>
    </xf>
    <xf numFmtId="0" fontId="53" fillId="0" borderId="0" xfId="0" applyFont="1">
      <alignment vertical="center"/>
    </xf>
    <xf numFmtId="0" fontId="54" fillId="0" borderId="0" xfId="0" applyFont="1">
      <alignment vertical="center"/>
    </xf>
    <xf numFmtId="0" fontId="12" fillId="0" borderId="29" xfId="0" applyFont="1" applyBorder="1">
      <alignment vertical="center"/>
    </xf>
    <xf numFmtId="0" fontId="12" fillId="0" borderId="25" xfId="0" applyFont="1" applyBorder="1">
      <alignment vertical="center"/>
    </xf>
    <xf numFmtId="0" fontId="12" fillId="0" borderId="24" xfId="0" applyFont="1" applyBorder="1">
      <alignment vertical="center"/>
    </xf>
    <xf numFmtId="0" fontId="12" fillId="0" borderId="6" xfId="0" applyFont="1" applyBorder="1">
      <alignment vertical="center"/>
    </xf>
    <xf numFmtId="0" fontId="12" fillId="0" borderId="30" xfId="0" applyFont="1" applyBorder="1">
      <alignment vertical="center"/>
    </xf>
    <xf numFmtId="0" fontId="12" fillId="0" borderId="22" xfId="0" applyFont="1" applyBorder="1">
      <alignment vertical="center"/>
    </xf>
    <xf numFmtId="0" fontId="12" fillId="0" borderId="28" xfId="0" applyFont="1" applyBorder="1">
      <alignment vertical="center"/>
    </xf>
    <xf numFmtId="0" fontId="12" fillId="0" borderId="21" xfId="0" applyFont="1" applyBorder="1">
      <alignment vertical="center"/>
    </xf>
    <xf numFmtId="0" fontId="0" fillId="0" borderId="0" xfId="0" applyAlignment="1">
      <alignment horizontal="center" vertical="center"/>
    </xf>
    <xf numFmtId="0" fontId="38" fillId="0" borderId="1" xfId="1" applyNumberFormat="1" applyFont="1" applyFill="1" applyBorder="1" applyAlignment="1" applyProtection="1">
      <alignment horizontal="center" vertical="center" shrinkToFit="1"/>
      <protection locked="0"/>
    </xf>
    <xf numFmtId="0" fontId="12" fillId="0" borderId="1" xfId="0" applyFont="1" applyBorder="1" applyAlignment="1" applyProtection="1">
      <alignment vertical="center" shrinkToFit="1"/>
      <protection locked="0"/>
    </xf>
    <xf numFmtId="0" fontId="34" fillId="0" borderId="1" xfId="0" applyFont="1" applyBorder="1" applyAlignment="1" applyProtection="1">
      <alignment horizontal="center" vertical="center" shrinkToFit="1"/>
      <protection locked="0"/>
    </xf>
    <xf numFmtId="0" fontId="34" fillId="0" borderId="32" xfId="0" applyFont="1" applyBorder="1" applyAlignment="1" applyProtection="1">
      <alignment horizontal="center" vertical="center" shrinkToFit="1"/>
      <protection locked="0"/>
    </xf>
    <xf numFmtId="178" fontId="34" fillId="0" borderId="2" xfId="0" applyNumberFormat="1" applyFont="1" applyBorder="1" applyAlignment="1" applyProtection="1">
      <alignment horizontal="center" vertical="center"/>
      <protection locked="0"/>
    </xf>
    <xf numFmtId="178" fontId="34" fillId="0" borderId="19" xfId="0" applyNumberFormat="1" applyFont="1" applyBorder="1" applyAlignment="1" applyProtection="1">
      <alignment horizontal="center" vertical="center"/>
      <protection locked="0"/>
    </xf>
    <xf numFmtId="0" fontId="38" fillId="36" borderId="2" xfId="0" applyFont="1" applyFill="1" applyBorder="1" applyAlignment="1" applyProtection="1">
      <alignment horizontal="centerContinuous" vertical="center"/>
      <protection locked="0"/>
    </xf>
    <xf numFmtId="0" fontId="38" fillId="36" borderId="29" xfId="0" applyFont="1" applyFill="1" applyBorder="1" applyAlignment="1" applyProtection="1">
      <alignment horizontal="centerContinuous" vertical="center"/>
      <protection locked="0"/>
    </xf>
    <xf numFmtId="0" fontId="38" fillId="36" borderId="20" xfId="0" applyFont="1" applyFill="1" applyBorder="1" applyAlignment="1" applyProtection="1">
      <alignment horizontal="centerContinuous" vertical="center"/>
      <protection locked="0"/>
    </xf>
    <xf numFmtId="0" fontId="38" fillId="35" borderId="27" xfId="0" applyFont="1" applyFill="1" applyBorder="1">
      <alignment vertical="center"/>
    </xf>
    <xf numFmtId="0" fontId="38" fillId="35" borderId="26" xfId="0" applyFont="1" applyFill="1" applyBorder="1" applyAlignment="1">
      <alignment horizontal="center"/>
    </xf>
    <xf numFmtId="0" fontId="58" fillId="38" borderId="26" xfId="0" applyFont="1" applyFill="1" applyBorder="1" applyAlignment="1">
      <alignment horizontal="center"/>
    </xf>
    <xf numFmtId="0" fontId="58" fillId="38" borderId="28" xfId="0" applyFont="1" applyFill="1" applyBorder="1">
      <alignment vertical="center"/>
    </xf>
    <xf numFmtId="0" fontId="58" fillId="38" borderId="46" xfId="0" applyFont="1" applyFill="1" applyBorder="1">
      <alignment vertical="center"/>
    </xf>
    <xf numFmtId="0" fontId="58" fillId="38" borderId="47" xfId="0" applyFont="1" applyFill="1" applyBorder="1">
      <alignment vertical="center"/>
    </xf>
    <xf numFmtId="0" fontId="38" fillId="37" borderId="26" xfId="0" applyFont="1" applyFill="1" applyBorder="1" applyAlignment="1">
      <alignment horizontal="center"/>
    </xf>
    <xf numFmtId="0" fontId="38" fillId="37" borderId="27" xfId="0" applyFont="1" applyFill="1" applyBorder="1">
      <alignment vertical="center"/>
    </xf>
    <xf numFmtId="0" fontId="38" fillId="37" borderId="28" xfId="0" applyFont="1" applyFill="1" applyBorder="1" applyAlignment="1">
      <alignment vertical="center" wrapText="1"/>
    </xf>
    <xf numFmtId="0" fontId="38" fillId="37" borderId="21" xfId="0" applyFont="1" applyFill="1" applyBorder="1" applyAlignment="1">
      <alignment vertical="center" wrapText="1"/>
    </xf>
    <xf numFmtId="0" fontId="38" fillId="2" borderId="1" xfId="1" applyNumberFormat="1" applyFont="1" applyFill="1" applyBorder="1" applyAlignment="1" applyProtection="1">
      <alignment horizontal="center" vertical="center"/>
      <protection hidden="1"/>
    </xf>
    <xf numFmtId="0" fontId="34" fillId="2" borderId="1" xfId="0" applyFont="1" applyFill="1" applyBorder="1" applyAlignment="1" applyProtection="1">
      <alignment horizontal="center" vertical="center" shrinkToFit="1"/>
      <protection hidden="1"/>
    </xf>
    <xf numFmtId="0" fontId="38" fillId="2" borderId="1" xfId="0" applyFont="1" applyFill="1" applyBorder="1" applyAlignment="1" applyProtection="1">
      <alignment horizontal="center" vertical="center"/>
      <protection hidden="1"/>
    </xf>
    <xf numFmtId="0" fontId="45" fillId="2" borderId="1" xfId="129" applyFont="1" applyFill="1" applyBorder="1" applyAlignment="1" applyProtection="1">
      <alignment horizontal="center" vertical="center"/>
      <protection hidden="1"/>
    </xf>
    <xf numFmtId="177" fontId="38" fillId="0" borderId="1" xfId="1" applyNumberFormat="1" applyFont="1" applyFill="1" applyBorder="1" applyAlignment="1" applyProtection="1">
      <alignment horizontal="center" vertical="center"/>
      <protection locked="0"/>
    </xf>
    <xf numFmtId="177" fontId="38" fillId="2" borderId="1" xfId="1" applyNumberFormat="1" applyFont="1" applyFill="1" applyBorder="1" applyAlignment="1" applyProtection="1">
      <alignment horizontal="center" vertical="center"/>
      <protection hidden="1"/>
    </xf>
    <xf numFmtId="0" fontId="12" fillId="0" borderId="20" xfId="0" applyFont="1" applyBorder="1">
      <alignment vertical="center"/>
    </xf>
    <xf numFmtId="0" fontId="12" fillId="0" borderId="38" xfId="0" applyFont="1" applyBorder="1">
      <alignment vertical="center"/>
    </xf>
    <xf numFmtId="0" fontId="12" fillId="0" borderId="48" xfId="0" applyFont="1" applyBorder="1">
      <alignment vertical="center"/>
    </xf>
    <xf numFmtId="0" fontId="12" fillId="2" borderId="38" xfId="0" applyFont="1" applyFill="1" applyBorder="1" applyAlignment="1">
      <alignment horizontal="center" vertical="center"/>
    </xf>
    <xf numFmtId="0" fontId="12" fillId="0" borderId="27" xfId="0" applyFont="1" applyBorder="1">
      <alignment vertical="center"/>
    </xf>
    <xf numFmtId="0" fontId="12" fillId="0" borderId="3" xfId="0" applyFont="1" applyBorder="1">
      <alignment vertical="center"/>
    </xf>
    <xf numFmtId="181" fontId="51" fillId="3" borderId="1" xfId="0" applyNumberFormat="1" applyFont="1" applyFill="1" applyBorder="1">
      <alignment vertical="center"/>
    </xf>
    <xf numFmtId="0" fontId="51" fillId="2" borderId="37" xfId="0" applyFont="1" applyFill="1" applyBorder="1" applyAlignment="1">
      <alignment horizontal="center" vertical="center" wrapText="1"/>
    </xf>
    <xf numFmtId="0" fontId="12" fillId="0" borderId="19" xfId="0" applyFont="1" applyBorder="1">
      <alignment vertical="center"/>
    </xf>
    <xf numFmtId="0" fontId="12" fillId="0" borderId="37" xfId="0" applyFont="1" applyBorder="1">
      <alignment vertical="center"/>
    </xf>
    <xf numFmtId="0" fontId="12" fillId="0" borderId="40" xfId="0" applyFont="1" applyBorder="1">
      <alignment vertical="center"/>
    </xf>
    <xf numFmtId="0" fontId="61" fillId="3" borderId="17" xfId="0" applyFont="1" applyFill="1" applyBorder="1" applyAlignment="1">
      <alignment horizontal="center" vertical="center" wrapText="1"/>
    </xf>
    <xf numFmtId="181" fontId="51" fillId="3" borderId="33" xfId="0" applyNumberFormat="1" applyFont="1" applyFill="1" applyBorder="1">
      <alignment vertical="center"/>
    </xf>
    <xf numFmtId="181" fontId="51" fillId="3" borderId="3" xfId="0" applyNumberFormat="1" applyFont="1" applyFill="1" applyBorder="1">
      <alignment vertical="center"/>
    </xf>
    <xf numFmtId="0" fontId="51" fillId="2" borderId="31" xfId="0" applyFont="1" applyFill="1" applyBorder="1" applyAlignment="1">
      <alignment horizontal="center" vertical="center" wrapText="1"/>
    </xf>
    <xf numFmtId="181" fontId="51" fillId="0" borderId="32" xfId="0" applyNumberFormat="1" applyFont="1" applyBorder="1">
      <alignment vertical="center"/>
    </xf>
    <xf numFmtId="181" fontId="51" fillId="0" borderId="34" xfId="0" applyNumberFormat="1" applyFont="1" applyBorder="1">
      <alignment vertical="center"/>
    </xf>
    <xf numFmtId="181" fontId="51" fillId="0" borderId="49" xfId="0" applyNumberFormat="1" applyFont="1" applyBorder="1">
      <alignment vertical="center"/>
    </xf>
    <xf numFmtId="0" fontId="62" fillId="0" borderId="0" xfId="0" applyFont="1">
      <alignment vertical="center"/>
    </xf>
    <xf numFmtId="0" fontId="12" fillId="0" borderId="1" xfId="131" applyFont="1" applyBorder="1" applyProtection="1">
      <alignment vertical="center"/>
      <protection locked="0"/>
    </xf>
    <xf numFmtId="0" fontId="42" fillId="0" borderId="4" xfId="131" applyFont="1" applyBorder="1" applyAlignment="1" applyProtection="1">
      <alignment vertical="center" wrapText="1"/>
      <protection locked="0"/>
    </xf>
    <xf numFmtId="0" fontId="38" fillId="35" borderId="22" xfId="0" applyFont="1" applyFill="1" applyBorder="1" applyAlignment="1">
      <alignment horizontal="center" vertical="center" wrapText="1"/>
    </xf>
    <xf numFmtId="0" fontId="38" fillId="35" borderId="28" xfId="0" applyFont="1" applyFill="1" applyBorder="1" applyAlignment="1">
      <alignment horizontal="center" vertical="center" wrapText="1"/>
    </xf>
    <xf numFmtId="0" fontId="38" fillId="35" borderId="21" xfId="0" applyFont="1" applyFill="1" applyBorder="1" applyAlignment="1">
      <alignment horizontal="center" vertical="center" wrapText="1"/>
    </xf>
    <xf numFmtId="177" fontId="38" fillId="2" borderId="33" xfId="1" applyNumberFormat="1" applyFont="1" applyFill="1" applyBorder="1" applyAlignment="1" applyProtection="1">
      <alignment horizontal="center" vertical="center"/>
      <protection hidden="1"/>
    </xf>
    <xf numFmtId="0" fontId="46" fillId="0" borderId="1" xfId="133" applyFont="1" applyFill="1" applyBorder="1" applyAlignment="1" applyProtection="1">
      <alignment horizontal="center" vertical="center" wrapText="1"/>
      <protection locked="0"/>
    </xf>
    <xf numFmtId="0" fontId="12" fillId="2" borderId="2"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0" fontId="38" fillId="36" borderId="2" xfId="0" applyFont="1" applyFill="1" applyBorder="1" applyAlignment="1" applyProtection="1">
      <alignment horizontal="center" vertical="center"/>
      <protection locked="0"/>
    </xf>
    <xf numFmtId="0" fontId="38" fillId="36" borderId="20" xfId="0" applyFont="1" applyFill="1" applyBorder="1" applyAlignment="1" applyProtection="1">
      <alignment horizontal="center" vertical="center"/>
      <protection locked="0"/>
    </xf>
    <xf numFmtId="179" fontId="49" fillId="0" borderId="1" xfId="73" applyNumberFormat="1" applyFont="1" applyBorder="1" applyAlignment="1" applyProtection="1">
      <alignment horizontal="left" vertical="center" shrinkToFit="1"/>
      <protection locked="0"/>
    </xf>
    <xf numFmtId="0" fontId="38" fillId="36" borderId="19" xfId="0" applyFont="1" applyFill="1" applyBorder="1" applyAlignment="1" applyProtection="1">
      <alignment horizontal="center" vertical="center"/>
      <protection locked="0"/>
    </xf>
    <xf numFmtId="0" fontId="34" fillId="35" borderId="36" xfId="0" applyFont="1" applyFill="1" applyBorder="1" applyAlignment="1">
      <alignment horizontal="center" vertical="center"/>
    </xf>
    <xf numFmtId="0" fontId="34" fillId="35" borderId="37" xfId="0" applyFont="1" applyFill="1" applyBorder="1" applyAlignment="1">
      <alignment horizontal="center" vertical="center"/>
    </xf>
    <xf numFmtId="0" fontId="34" fillId="35" borderId="38" xfId="0" applyFont="1" applyFill="1" applyBorder="1" applyAlignment="1">
      <alignment horizontal="center" vertical="center"/>
    </xf>
    <xf numFmtId="0" fontId="38" fillId="35" borderId="24" xfId="0" applyFont="1" applyFill="1" applyBorder="1" applyAlignment="1">
      <alignment horizontal="center" wrapText="1"/>
    </xf>
    <xf numFmtId="0" fontId="38" fillId="35" borderId="29" xfId="0" applyFont="1" applyFill="1" applyBorder="1" applyAlignment="1">
      <alignment horizontal="center" wrapText="1"/>
    </xf>
    <xf numFmtId="0" fontId="38" fillId="35" borderId="25" xfId="0" applyFont="1" applyFill="1" applyBorder="1" applyAlignment="1">
      <alignment horizontal="center" wrapText="1"/>
    </xf>
    <xf numFmtId="0" fontId="38" fillId="37" borderId="24" xfId="0" applyFont="1" applyFill="1" applyBorder="1" applyAlignment="1">
      <alignment horizontal="center" wrapText="1"/>
    </xf>
    <xf numFmtId="0" fontId="38" fillId="37" borderId="29" xfId="0" applyFont="1" applyFill="1" applyBorder="1" applyAlignment="1">
      <alignment horizontal="center" wrapText="1"/>
    </xf>
    <xf numFmtId="0" fontId="38" fillId="37" borderId="25" xfId="0" applyFont="1" applyFill="1" applyBorder="1" applyAlignment="1">
      <alignment horizontal="center" wrapText="1"/>
    </xf>
    <xf numFmtId="0" fontId="34" fillId="37" borderId="36" xfId="0" applyFont="1" applyFill="1" applyBorder="1" applyAlignment="1">
      <alignment horizontal="center" vertical="center"/>
    </xf>
    <xf numFmtId="0" fontId="34" fillId="37" borderId="37" xfId="0" applyFont="1" applyFill="1" applyBorder="1" applyAlignment="1">
      <alignment horizontal="center" vertical="center"/>
    </xf>
    <xf numFmtId="0" fontId="34" fillId="37" borderId="38" xfId="0" applyFont="1" applyFill="1" applyBorder="1" applyAlignment="1">
      <alignment horizontal="center" vertical="center"/>
    </xf>
    <xf numFmtId="0" fontId="58" fillId="38" borderId="24" xfId="0" applyFont="1" applyFill="1" applyBorder="1" applyAlignment="1">
      <alignment horizontal="center" wrapText="1"/>
    </xf>
    <xf numFmtId="0" fontId="58" fillId="38" borderId="29" xfId="0" applyFont="1" applyFill="1" applyBorder="1" applyAlignment="1">
      <alignment horizontal="center" wrapText="1"/>
    </xf>
    <xf numFmtId="0" fontId="58" fillId="38" borderId="25" xfId="0" applyFont="1" applyFill="1" applyBorder="1" applyAlignment="1">
      <alignment horizontal="center" wrapText="1"/>
    </xf>
    <xf numFmtId="0" fontId="58" fillId="38" borderId="36" xfId="0" applyFont="1" applyFill="1" applyBorder="1" applyAlignment="1">
      <alignment horizontal="center" vertical="center"/>
    </xf>
    <xf numFmtId="0" fontId="58" fillId="38" borderId="37" xfId="0" applyFont="1" applyFill="1" applyBorder="1" applyAlignment="1">
      <alignment horizontal="center" vertical="center"/>
    </xf>
    <xf numFmtId="0" fontId="58" fillId="38" borderId="38" xfId="0" applyFont="1" applyFill="1" applyBorder="1" applyAlignment="1">
      <alignment horizontal="center" vertical="center"/>
    </xf>
    <xf numFmtId="0" fontId="38" fillId="36" borderId="2" xfId="0" applyFont="1" applyFill="1" applyBorder="1" applyAlignment="1">
      <alignment horizontal="center" vertical="center"/>
    </xf>
    <xf numFmtId="0" fontId="38" fillId="36" borderId="19" xfId="0" applyFont="1" applyFill="1" applyBorder="1" applyAlignment="1">
      <alignment horizontal="center" vertical="center"/>
    </xf>
    <xf numFmtId="0" fontId="38" fillId="36" borderId="20" xfId="0" applyFont="1" applyFill="1" applyBorder="1" applyAlignment="1">
      <alignment horizontal="center" vertical="center"/>
    </xf>
    <xf numFmtId="0" fontId="55" fillId="39" borderId="2" xfId="134" applyFont="1" applyFill="1" applyBorder="1" applyProtection="1">
      <alignment vertical="center"/>
      <protection hidden="1"/>
    </xf>
    <xf numFmtId="0" fontId="39" fillId="39" borderId="19" xfId="129" applyFont="1" applyFill="1" applyBorder="1" applyProtection="1">
      <alignment vertical="center"/>
      <protection hidden="1"/>
    </xf>
    <xf numFmtId="0" fontId="39" fillId="39" borderId="19" xfId="129" applyFont="1" applyFill="1" applyBorder="1" applyAlignment="1" applyProtection="1">
      <alignment horizontal="center" vertical="center"/>
      <protection hidden="1"/>
    </xf>
    <xf numFmtId="0" fontId="39" fillId="39" borderId="20" xfId="129" applyFont="1" applyFill="1" applyBorder="1" applyProtection="1">
      <alignment vertical="center"/>
      <protection hidden="1"/>
    </xf>
    <xf numFmtId="0" fontId="39" fillId="0" borderId="0" xfId="129" applyFont="1" applyAlignment="1" applyProtection="1">
      <alignment horizontal="center" vertical="center"/>
      <protection hidden="1"/>
    </xf>
    <xf numFmtId="0" fontId="34" fillId="0" borderId="0" xfId="0" applyFont="1" applyProtection="1">
      <alignment vertical="center"/>
      <protection hidden="1"/>
    </xf>
    <xf numFmtId="178" fontId="34" fillId="0" borderId="0" xfId="0" applyNumberFormat="1" applyFont="1" applyProtection="1">
      <alignment vertical="center"/>
      <protection hidden="1"/>
    </xf>
    <xf numFmtId="0" fontId="47" fillId="39" borderId="1" xfId="129" applyFont="1" applyFill="1" applyBorder="1" applyAlignment="1" applyProtection="1">
      <alignment horizontal="centerContinuous" vertical="center"/>
      <protection hidden="1"/>
    </xf>
    <xf numFmtId="179" fontId="49" fillId="0" borderId="1" xfId="73" applyNumberFormat="1" applyFont="1" applyBorder="1" applyAlignment="1" applyProtection="1">
      <alignment horizontal="left" vertical="center" shrinkToFit="1"/>
      <protection hidden="1"/>
    </xf>
    <xf numFmtId="0" fontId="47" fillId="39" borderId="2" xfId="129" applyFont="1" applyFill="1" applyBorder="1" applyAlignment="1" applyProtection="1">
      <alignment horizontal="center" vertical="center" wrapText="1" shrinkToFit="1"/>
      <protection hidden="1"/>
    </xf>
    <xf numFmtId="179" fontId="49" fillId="0" borderId="1" xfId="129" applyNumberFormat="1" applyFont="1" applyBorder="1" applyAlignment="1" applyProtection="1">
      <alignment vertical="center" shrinkToFit="1"/>
      <protection hidden="1"/>
    </xf>
    <xf numFmtId="0" fontId="48" fillId="39" borderId="1" xfId="129" applyFont="1" applyFill="1" applyBorder="1" applyAlignment="1" applyProtection="1">
      <alignment horizontal="center" vertical="center"/>
      <protection hidden="1"/>
    </xf>
    <xf numFmtId="14" fontId="49" fillId="0" borderId="1" xfId="73" applyNumberFormat="1" applyFont="1" applyBorder="1" applyAlignment="1" applyProtection="1">
      <alignment horizontal="left" vertical="center" shrinkToFit="1"/>
      <protection hidden="1"/>
    </xf>
    <xf numFmtId="0" fontId="45" fillId="0" borderId="0" xfId="0" applyFont="1" applyProtection="1">
      <alignment vertical="center"/>
      <protection hidden="1"/>
    </xf>
    <xf numFmtId="176" fontId="45" fillId="0" borderId="0" xfId="0" applyNumberFormat="1" applyFont="1" applyProtection="1">
      <alignment vertical="center"/>
      <protection hidden="1"/>
    </xf>
    <xf numFmtId="0" fontId="35" fillId="0" borderId="0" xfId="0" applyFont="1" applyAlignment="1" applyProtection="1">
      <alignment horizontal="center" vertical="center" wrapText="1"/>
      <protection hidden="1"/>
    </xf>
    <xf numFmtId="0" fontId="34" fillId="0" borderId="0" xfId="0" applyFont="1" applyAlignment="1" applyProtection="1">
      <alignment horizontal="center" vertical="center"/>
      <protection hidden="1"/>
    </xf>
    <xf numFmtId="0" fontId="38" fillId="0" borderId="0" xfId="0" applyFont="1" applyAlignment="1" applyProtection="1">
      <alignment horizontal="center" vertical="center"/>
      <protection hidden="1"/>
    </xf>
    <xf numFmtId="0" fontId="35" fillId="0" borderId="0" xfId="0" applyFont="1" applyAlignment="1" applyProtection="1">
      <alignment horizontal="center" vertical="center"/>
      <protection hidden="1"/>
    </xf>
    <xf numFmtId="176" fontId="38" fillId="0" borderId="0" xfId="0" applyNumberFormat="1" applyFont="1" applyAlignment="1" applyProtection="1">
      <alignment horizontal="center" vertical="center"/>
      <protection hidden="1"/>
    </xf>
    <xf numFmtId="0" fontId="34" fillId="39" borderId="16" xfId="0" applyFont="1" applyFill="1" applyBorder="1" applyAlignment="1" applyProtection="1">
      <alignment horizontal="center" vertical="center"/>
      <protection hidden="1"/>
    </xf>
    <xf numFmtId="0" fontId="34" fillId="39" borderId="17" xfId="0" applyFont="1" applyFill="1" applyBorder="1" applyAlignment="1" applyProtection="1">
      <alignment horizontal="center" vertical="center"/>
      <protection hidden="1"/>
    </xf>
    <xf numFmtId="0" fontId="34" fillId="39" borderId="36" xfId="0" applyFont="1" applyFill="1" applyBorder="1" applyAlignment="1" applyProtection="1">
      <alignment horizontal="center" vertical="center"/>
      <protection hidden="1"/>
    </xf>
    <xf numFmtId="0" fontId="34" fillId="39" borderId="37" xfId="0" applyFont="1" applyFill="1" applyBorder="1" applyAlignment="1" applyProtection="1">
      <alignment horizontal="center" vertical="center"/>
      <protection hidden="1"/>
    </xf>
    <xf numFmtId="0" fontId="34" fillId="39" borderId="38" xfId="0" applyFont="1" applyFill="1" applyBorder="1" applyAlignment="1" applyProtection="1">
      <alignment horizontal="center" vertical="center"/>
      <protection hidden="1"/>
    </xf>
    <xf numFmtId="0" fontId="34" fillId="39" borderId="23" xfId="0" applyFont="1" applyFill="1" applyBorder="1" applyAlignment="1" applyProtection="1">
      <alignment horizontal="center" vertical="center"/>
      <protection hidden="1"/>
    </xf>
    <xf numFmtId="0" fontId="34" fillId="39" borderId="44" xfId="0" applyFont="1" applyFill="1" applyBorder="1" applyAlignment="1" applyProtection="1">
      <alignment horizontal="center" vertical="center"/>
      <protection hidden="1"/>
    </xf>
    <xf numFmtId="0" fontId="38" fillId="36" borderId="18" xfId="0" applyFont="1" applyFill="1" applyBorder="1" applyAlignment="1" applyProtection="1">
      <alignment horizontal="center" vertical="center"/>
      <protection hidden="1"/>
    </xf>
    <xf numFmtId="0" fontId="38" fillId="36" borderId="20" xfId="0" applyFont="1" applyFill="1" applyBorder="1" applyAlignment="1" applyProtection="1">
      <alignment horizontal="center" vertical="center"/>
      <protection hidden="1"/>
    </xf>
    <xf numFmtId="0" fontId="38" fillId="36" borderId="1" xfId="0" applyFont="1" applyFill="1" applyBorder="1" applyAlignment="1" applyProtection="1">
      <alignment horizontal="center" vertical="center"/>
      <protection hidden="1"/>
    </xf>
    <xf numFmtId="0" fontId="38" fillId="36" borderId="5" xfId="0" applyFont="1" applyFill="1" applyBorder="1" applyAlignment="1" applyProtection="1">
      <alignment horizontal="center" vertical="center"/>
      <protection hidden="1"/>
    </xf>
    <xf numFmtId="0" fontId="38" fillId="36" borderId="2" xfId="0" applyFont="1" applyFill="1" applyBorder="1" applyAlignment="1" applyProtection="1">
      <alignment horizontal="center" vertical="center"/>
      <protection hidden="1"/>
    </xf>
    <xf numFmtId="0" fontId="38" fillId="36" borderId="19" xfId="0" applyFont="1" applyFill="1" applyBorder="1" applyAlignment="1" applyProtection="1">
      <alignment horizontal="center" vertical="center"/>
      <protection hidden="1"/>
    </xf>
    <xf numFmtId="0" fontId="38" fillId="36" borderId="20" xfId="0" applyFont="1" applyFill="1" applyBorder="1" applyAlignment="1" applyProtection="1">
      <alignment horizontal="center" vertical="center"/>
      <protection hidden="1"/>
    </xf>
    <xf numFmtId="0" fontId="38" fillId="36" borderId="2" xfId="0" applyFont="1" applyFill="1" applyBorder="1" applyAlignment="1" applyProtection="1">
      <alignment horizontal="center" vertical="center"/>
      <protection hidden="1"/>
    </xf>
    <xf numFmtId="0" fontId="38" fillId="36" borderId="32" xfId="0" applyFont="1" applyFill="1" applyBorder="1" applyAlignment="1" applyProtection="1">
      <alignment horizontal="center" vertical="center"/>
      <protection hidden="1"/>
    </xf>
    <xf numFmtId="0" fontId="38" fillId="39" borderId="26" xfId="0" applyFont="1" applyFill="1" applyBorder="1" applyAlignment="1" applyProtection="1">
      <alignment horizontal="center"/>
      <protection hidden="1"/>
    </xf>
    <xf numFmtId="0" fontId="38" fillId="39" borderId="5" xfId="0" applyFont="1" applyFill="1" applyBorder="1" applyAlignment="1" applyProtection="1">
      <alignment horizontal="center" wrapText="1"/>
      <protection hidden="1"/>
    </xf>
    <xf numFmtId="0" fontId="38" fillId="39" borderId="5" xfId="0" applyFont="1" applyFill="1" applyBorder="1" applyAlignment="1" applyProtection="1">
      <alignment horizontal="center"/>
      <protection hidden="1"/>
    </xf>
    <xf numFmtId="0" fontId="38" fillId="39" borderId="4" xfId="0" applyFont="1" applyFill="1" applyBorder="1" applyAlignment="1" applyProtection="1">
      <alignment horizontal="center" wrapText="1"/>
      <protection hidden="1"/>
    </xf>
    <xf numFmtId="0" fontId="38" fillId="39" borderId="24" xfId="0" applyFont="1" applyFill="1" applyBorder="1" applyAlignment="1" applyProtection="1">
      <alignment horizontal="center" wrapText="1"/>
      <protection hidden="1"/>
    </xf>
    <xf numFmtId="0" fontId="38" fillId="39" borderId="30" xfId="0" applyFont="1" applyFill="1" applyBorder="1" applyAlignment="1" applyProtection="1">
      <alignment horizontal="center" wrapText="1"/>
      <protection hidden="1"/>
    </xf>
    <xf numFmtId="0" fontId="38" fillId="39" borderId="24" xfId="0" applyFont="1" applyFill="1" applyBorder="1" applyAlignment="1" applyProtection="1">
      <alignment horizontal="center" wrapText="1"/>
      <protection hidden="1"/>
    </xf>
    <xf numFmtId="0" fontId="38" fillId="39" borderId="29" xfId="0" applyFont="1" applyFill="1" applyBorder="1" applyAlignment="1" applyProtection="1">
      <alignment horizontal="center" wrapText="1"/>
      <protection hidden="1"/>
    </xf>
    <xf numFmtId="0" fontId="38" fillId="39" borderId="25" xfId="0" applyFont="1" applyFill="1" applyBorder="1" applyAlignment="1" applyProtection="1">
      <alignment horizontal="center" wrapText="1"/>
      <protection hidden="1"/>
    </xf>
    <xf numFmtId="0" fontId="38" fillId="39" borderId="6" xfId="0" applyFont="1" applyFill="1" applyBorder="1" applyAlignment="1" applyProtection="1">
      <alignment horizontal="center" wrapText="1"/>
      <protection hidden="1"/>
    </xf>
    <xf numFmtId="0" fontId="38" fillId="39" borderId="35" xfId="0" applyFont="1" applyFill="1" applyBorder="1" applyAlignment="1" applyProtection="1">
      <alignment horizontal="center" wrapText="1"/>
      <protection hidden="1"/>
    </xf>
    <xf numFmtId="0" fontId="36" fillId="0" borderId="0" xfId="0" applyFont="1" applyAlignment="1" applyProtection="1">
      <alignment horizontal="center"/>
      <protection hidden="1"/>
    </xf>
    <xf numFmtId="0" fontId="38" fillId="39" borderId="27" xfId="0" applyFont="1" applyFill="1" applyBorder="1" applyAlignment="1" applyProtection="1">
      <alignment horizontal="center" vertical="center"/>
      <protection hidden="1"/>
    </xf>
    <xf numFmtId="0" fontId="38" fillId="39" borderId="3" xfId="0" applyFont="1" applyFill="1" applyBorder="1" applyProtection="1">
      <alignment vertical="center"/>
      <protection hidden="1"/>
    </xf>
    <xf numFmtId="0" fontId="38" fillId="39" borderId="5" xfId="0" applyFont="1" applyFill="1" applyBorder="1" applyProtection="1">
      <alignment vertical="center"/>
      <protection hidden="1"/>
    </xf>
    <xf numFmtId="0" fontId="40" fillId="39" borderId="3" xfId="0" applyFont="1" applyFill="1" applyBorder="1" applyAlignment="1" applyProtection="1">
      <alignment horizontal="center" vertical="top" wrapText="1"/>
      <protection hidden="1"/>
    </xf>
    <xf numFmtId="0" fontId="40" fillId="39" borderId="22" xfId="0" applyFont="1" applyFill="1" applyBorder="1" applyAlignment="1" applyProtection="1">
      <alignment horizontal="center" vertical="center"/>
      <protection hidden="1"/>
    </xf>
    <xf numFmtId="0" fontId="38" fillId="39" borderId="22" xfId="0" applyFont="1" applyFill="1" applyBorder="1" applyAlignment="1" applyProtection="1">
      <alignment vertical="center" wrapText="1"/>
      <protection hidden="1"/>
    </xf>
    <xf numFmtId="0" fontId="38" fillId="39" borderId="3" xfId="0" applyFont="1" applyFill="1" applyBorder="1" applyAlignment="1" applyProtection="1">
      <alignment vertical="center" wrapText="1"/>
      <protection hidden="1"/>
    </xf>
    <xf numFmtId="0" fontId="38" fillId="39" borderId="5" xfId="0" applyFont="1" applyFill="1" applyBorder="1" applyAlignment="1" applyProtection="1">
      <alignment vertical="center" wrapText="1"/>
      <protection hidden="1"/>
    </xf>
    <xf numFmtId="0" fontId="38" fillId="39" borderId="22" xfId="0" applyFont="1" applyFill="1" applyBorder="1" applyAlignment="1" applyProtection="1">
      <alignment horizontal="center" vertical="center" wrapText="1"/>
      <protection hidden="1"/>
    </xf>
    <xf numFmtId="0" fontId="38" fillId="39" borderId="28" xfId="0" applyFont="1" applyFill="1" applyBorder="1" applyAlignment="1" applyProtection="1">
      <alignment horizontal="center" vertical="center" wrapText="1"/>
      <protection hidden="1"/>
    </xf>
    <xf numFmtId="0" fontId="38" fillId="39" borderId="21" xfId="0" applyFont="1" applyFill="1" applyBorder="1" applyAlignment="1" applyProtection="1">
      <alignment horizontal="center" vertical="center" wrapText="1"/>
      <protection hidden="1"/>
    </xf>
    <xf numFmtId="0" fontId="38" fillId="39" borderId="5" xfId="0" applyFont="1" applyFill="1" applyBorder="1" applyAlignment="1" applyProtection="1">
      <alignment horizontal="center" vertical="center"/>
      <protection hidden="1"/>
    </xf>
    <xf numFmtId="0" fontId="40" fillId="39" borderId="35" xfId="0" applyFont="1" applyFill="1" applyBorder="1" applyAlignment="1" applyProtection="1">
      <alignment horizontal="center" vertical="center"/>
      <protection hidden="1"/>
    </xf>
    <xf numFmtId="0" fontId="36" fillId="0" borderId="0" xfId="0" applyFont="1" applyProtection="1">
      <alignment vertical="center"/>
      <protection hidden="1"/>
    </xf>
    <xf numFmtId="0" fontId="38" fillId="36" borderId="1" xfId="1" applyNumberFormat="1" applyFont="1" applyFill="1" applyBorder="1" applyAlignment="1" applyProtection="1">
      <alignment horizontal="center" vertical="center"/>
      <protection hidden="1"/>
    </xf>
    <xf numFmtId="0" fontId="38" fillId="36" borderId="1" xfId="1" applyNumberFormat="1" applyFont="1" applyFill="1" applyBorder="1" applyAlignment="1" applyProtection="1">
      <alignment horizontal="center" vertical="center" wrapText="1"/>
      <protection hidden="1"/>
    </xf>
    <xf numFmtId="0" fontId="38" fillId="36" borderId="1" xfId="0" applyFont="1" applyFill="1" applyBorder="1" applyAlignment="1" applyProtection="1">
      <alignment horizontal="center" vertical="center" wrapText="1"/>
      <protection hidden="1"/>
    </xf>
    <xf numFmtId="0" fontId="38" fillId="36" borderId="3" xfId="1" applyNumberFormat="1" applyFont="1" applyFill="1" applyBorder="1" applyAlignment="1" applyProtection="1">
      <alignment horizontal="center" vertical="center" wrapText="1"/>
      <protection hidden="1"/>
    </xf>
    <xf numFmtId="0" fontId="38" fillId="36" borderId="3" xfId="1" applyNumberFormat="1" applyFont="1" applyFill="1" applyBorder="1" applyAlignment="1" applyProtection="1">
      <alignment horizontal="center" vertical="center"/>
      <protection hidden="1"/>
    </xf>
    <xf numFmtId="0" fontId="38" fillId="36" borderId="29" xfId="0" applyFont="1" applyFill="1" applyBorder="1" applyAlignment="1" applyProtection="1">
      <alignment horizontal="center" vertical="center"/>
      <protection hidden="1"/>
    </xf>
    <xf numFmtId="0" fontId="38" fillId="0" borderId="18" xfId="0" applyFont="1" applyBorder="1" applyAlignment="1" applyProtection="1">
      <alignment horizontal="center" vertical="center"/>
      <protection hidden="1"/>
    </xf>
    <xf numFmtId="0" fontId="38" fillId="0" borderId="1" xfId="0" applyFont="1" applyBorder="1" applyAlignment="1" applyProtection="1">
      <alignment horizontal="center" vertical="center"/>
      <protection hidden="1"/>
    </xf>
    <xf numFmtId="0" fontId="38" fillId="0" borderId="2" xfId="0" applyFont="1" applyBorder="1" applyAlignment="1" applyProtection="1">
      <alignment horizontal="center" vertical="center"/>
      <protection hidden="1"/>
    </xf>
    <xf numFmtId="0" fontId="34" fillId="0" borderId="2" xfId="0" applyFont="1" applyBorder="1" applyAlignment="1" applyProtection="1">
      <alignment horizontal="center" vertical="center"/>
      <protection hidden="1"/>
    </xf>
    <xf numFmtId="0" fontId="34" fillId="0" borderId="39" xfId="0" applyFont="1" applyBorder="1" applyAlignment="1" applyProtection="1">
      <alignment horizontal="center" vertical="center"/>
      <protection hidden="1"/>
    </xf>
    <xf numFmtId="0" fontId="34" fillId="0" borderId="19" xfId="0" applyFont="1" applyBorder="1" applyAlignment="1" applyProtection="1">
      <alignment horizontal="center" vertical="center"/>
      <protection hidden="1"/>
    </xf>
    <xf numFmtId="180" fontId="38" fillId="0" borderId="1" xfId="1" applyNumberFormat="1" applyFont="1" applyFill="1" applyBorder="1" applyAlignment="1" applyProtection="1">
      <alignment horizontal="center" vertical="center"/>
      <protection hidden="1"/>
    </xf>
    <xf numFmtId="177" fontId="34" fillId="0" borderId="1" xfId="0" applyNumberFormat="1" applyFont="1" applyBorder="1" applyAlignment="1" applyProtection="1">
      <alignment horizontal="center" vertical="center"/>
      <protection hidden="1"/>
    </xf>
    <xf numFmtId="0" fontId="34" fillId="0" borderId="1" xfId="0" applyFont="1" applyBorder="1" applyAlignment="1" applyProtection="1">
      <alignment horizontal="center" vertical="center"/>
      <protection hidden="1"/>
    </xf>
    <xf numFmtId="0" fontId="38" fillId="0" borderId="1" xfId="1" applyNumberFormat="1" applyFont="1" applyFill="1" applyBorder="1" applyAlignment="1" applyProtection="1">
      <alignment horizontal="center" vertical="center"/>
      <protection hidden="1"/>
    </xf>
    <xf numFmtId="0" fontId="12" fillId="0" borderId="1" xfId="0" applyFont="1" applyBorder="1" applyProtection="1">
      <alignment vertical="center"/>
      <protection hidden="1"/>
    </xf>
    <xf numFmtId="0" fontId="34" fillId="0" borderId="32" xfId="0" applyFont="1" applyBorder="1" applyAlignment="1" applyProtection="1">
      <alignment horizontal="center" vertical="center"/>
      <protection hidden="1"/>
    </xf>
    <xf numFmtId="0" fontId="60" fillId="0" borderId="0" xfId="0" applyFont="1" applyProtection="1">
      <alignment vertical="center"/>
      <protection hidden="1"/>
    </xf>
    <xf numFmtId="0" fontId="37" fillId="0" borderId="0" xfId="0" applyFont="1" applyProtection="1">
      <alignment vertical="center"/>
      <protection hidden="1"/>
    </xf>
    <xf numFmtId="0" fontId="34" fillId="0" borderId="32" xfId="0" applyFont="1" applyBorder="1" applyAlignment="1" applyProtection="1">
      <alignment horizontal="left" vertical="center"/>
      <protection hidden="1"/>
    </xf>
    <xf numFmtId="0" fontId="59" fillId="0" borderId="0" xfId="0" applyFont="1" applyProtection="1">
      <alignment vertical="center"/>
      <protection hidden="1"/>
    </xf>
    <xf numFmtId="180" fontId="37" fillId="0" borderId="0" xfId="0" applyNumberFormat="1" applyFont="1" applyProtection="1">
      <alignment vertical="center"/>
      <protection hidden="1"/>
    </xf>
    <xf numFmtId="0" fontId="38" fillId="0" borderId="41" xfId="0" applyFont="1" applyBorder="1" applyAlignment="1" applyProtection="1">
      <alignment horizontal="center" vertical="center"/>
      <protection hidden="1"/>
    </xf>
    <xf numFmtId="0" fontId="38" fillId="2" borderId="33" xfId="0" applyFont="1" applyFill="1" applyBorder="1" applyAlignment="1" applyProtection="1">
      <alignment horizontal="center" vertical="center"/>
      <protection hidden="1"/>
    </xf>
    <xf numFmtId="0" fontId="38" fillId="0" borderId="33" xfId="0" applyFont="1" applyBorder="1" applyAlignment="1" applyProtection="1">
      <alignment horizontal="center" vertical="center"/>
      <protection hidden="1"/>
    </xf>
    <xf numFmtId="0" fontId="38" fillId="0" borderId="42" xfId="0" applyFont="1" applyBorder="1" applyAlignment="1" applyProtection="1">
      <alignment horizontal="center" vertical="center"/>
      <protection hidden="1"/>
    </xf>
    <xf numFmtId="0" fontId="34" fillId="0" borderId="42" xfId="0" applyFont="1" applyBorder="1" applyAlignment="1" applyProtection="1">
      <alignment horizontal="center" vertical="center"/>
      <protection hidden="1"/>
    </xf>
    <xf numFmtId="0" fontId="34" fillId="0" borderId="43" xfId="0" applyFont="1" applyBorder="1" applyAlignment="1" applyProtection="1">
      <alignment horizontal="center" vertical="center"/>
      <protection hidden="1"/>
    </xf>
    <xf numFmtId="0" fontId="34" fillId="0" borderId="40" xfId="0" applyFont="1" applyBorder="1" applyAlignment="1" applyProtection="1">
      <alignment horizontal="center" vertical="center"/>
      <protection hidden="1"/>
    </xf>
    <xf numFmtId="180" fontId="38" fillId="0" borderId="33" xfId="1" applyNumberFormat="1" applyFont="1" applyFill="1" applyBorder="1" applyAlignment="1" applyProtection="1">
      <alignment horizontal="center" vertical="center"/>
      <protection hidden="1"/>
    </xf>
    <xf numFmtId="0" fontId="38" fillId="2" borderId="33" xfId="1" applyNumberFormat="1" applyFont="1" applyFill="1" applyBorder="1" applyAlignment="1" applyProtection="1">
      <alignment horizontal="center" vertical="center"/>
      <protection hidden="1"/>
    </xf>
    <xf numFmtId="177" fontId="34" fillId="0" borderId="33" xfId="0" applyNumberFormat="1" applyFont="1" applyBorder="1" applyAlignment="1" applyProtection="1">
      <alignment horizontal="center" vertical="center"/>
      <protection hidden="1"/>
    </xf>
    <xf numFmtId="0" fontId="34" fillId="0" borderId="33" xfId="0" applyFont="1" applyBorder="1" applyAlignment="1" applyProtection="1">
      <alignment horizontal="center" vertical="center"/>
      <protection hidden="1"/>
    </xf>
    <xf numFmtId="0" fontId="38" fillId="0" borderId="33" xfId="1" applyNumberFormat="1" applyFont="1" applyFill="1" applyBorder="1" applyAlignment="1" applyProtection="1">
      <alignment horizontal="center" vertical="center"/>
      <protection hidden="1"/>
    </xf>
    <xf numFmtId="0" fontId="12" fillId="0" borderId="33" xfId="0" applyFont="1" applyBorder="1" applyProtection="1">
      <alignment vertical="center"/>
      <protection hidden="1"/>
    </xf>
    <xf numFmtId="0" fontId="34" fillId="0" borderId="34" xfId="0" applyFont="1" applyBorder="1" applyAlignment="1" applyProtection="1">
      <alignment horizontal="left" vertical="center"/>
      <protection hidden="1"/>
    </xf>
    <xf numFmtId="0" fontId="12" fillId="0" borderId="0" xfId="0" applyFont="1" applyAlignment="1" applyProtection="1">
      <alignment horizontal="center" vertical="center"/>
      <protection hidden="1"/>
    </xf>
    <xf numFmtId="0" fontId="12" fillId="0" borderId="0" xfId="0" applyFont="1" applyProtection="1">
      <alignment vertical="center"/>
      <protection hidden="1"/>
    </xf>
  </cellXfs>
  <cellStyles count="136">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43D3D674-06B6-46CD-B8C4-70C50994410E}"/>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3 8" xfId="135" xr:uid="{71A190C1-59F3-490E-85C1-E70463223455}"/>
    <cellStyle name="標準 4" xfId="73" xr:uid="{00000000-0005-0000-0000-00007C000000}"/>
    <cellStyle name="標準 4 2" xfId="129" xr:uid="{B0AF0D6A-CAEE-495A-87C2-CCB2F2018FF4}"/>
    <cellStyle name="標準 4 2 2" xfId="134" xr:uid="{4F71DDE5-E04A-460D-A449-DFF13CB61994}"/>
    <cellStyle name="標準 5" xfId="74" xr:uid="{00000000-0005-0000-0000-00007D000000}"/>
    <cellStyle name="標準 5 2" xfId="130" xr:uid="{DF04E39C-D558-4D13-BC14-95612CFED14C}"/>
    <cellStyle name="標準 6" xfId="16" xr:uid="{00000000-0005-0000-0000-00007E000000}"/>
    <cellStyle name="標準 7" xfId="76" xr:uid="{00000000-0005-0000-0000-00007F000000}"/>
    <cellStyle name="標準 8" xfId="131" xr:uid="{AB2CFF38-2FAD-455E-8CB6-72F763970FA6}"/>
    <cellStyle name="良い 2" xfId="75" xr:uid="{00000000-0005-0000-0000-000080000000}"/>
  </cellStyles>
  <dxfs count="136">
    <dxf>
      <fill>
        <patternFill>
          <bgColor rgb="FFFFFF0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patternType="solid">
          <fgColor rgb="FFFFFF00"/>
          <bgColor theme="0" tint="-0.14996795556505021"/>
        </patternFill>
      </fill>
    </dxf>
    <dxf>
      <fill>
        <patternFill>
          <bgColor theme="0"/>
        </patternFill>
      </fill>
    </dxf>
    <dxf>
      <fill>
        <patternFill patternType="solid">
          <fgColor rgb="FFFFFF00"/>
          <bgColor rgb="FFFFFF00"/>
        </patternFill>
      </fill>
    </dxf>
    <dxf>
      <font>
        <b/>
        <i val="0"/>
      </font>
      <fill>
        <patternFill>
          <bgColor rgb="FFFF0000"/>
        </patternFill>
      </fill>
    </dxf>
    <dxf>
      <fill>
        <patternFill>
          <bgColor theme="0"/>
        </patternFill>
      </fill>
    </dxf>
    <dxf>
      <font>
        <b/>
        <i val="0"/>
        <color auto="1"/>
      </font>
      <fill>
        <patternFill patternType="solid">
          <fgColor rgb="FFFF0000"/>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patternFill>
      </fill>
    </dxf>
    <dxf>
      <fill>
        <patternFill>
          <bgColor theme="0" tint="-0.14996795556505021"/>
        </patternFill>
      </fill>
    </dxf>
    <dxf>
      <fill>
        <patternFill>
          <bgColor theme="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bgColor rgb="FFFFFF00"/>
        </patternFill>
      </fill>
    </dxf>
    <dxf>
      <fill>
        <patternFill>
          <bgColor theme="0"/>
        </patternFill>
      </fill>
    </dxf>
    <dxf>
      <fill>
        <patternFill patternType="solid">
          <fgColor theme="9"/>
          <bgColor theme="9"/>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patternType="solid">
          <fgColor rgb="FFFFFF00"/>
          <bgColor theme="0" tint="-0.14996795556505021"/>
        </patternFill>
      </fill>
    </dxf>
    <dxf>
      <fill>
        <patternFill patternType="solid">
          <fgColor rgb="FFFFFF00"/>
          <bgColor rgb="FFFFFF00"/>
        </patternFill>
      </fill>
    </dxf>
    <dxf>
      <fill>
        <patternFill>
          <bgColor theme="0"/>
        </patternFill>
      </fill>
    </dxf>
    <dxf>
      <font>
        <b/>
        <i val="0"/>
      </font>
      <fill>
        <patternFill>
          <bgColor rgb="FFFF0000"/>
        </patternFill>
      </fill>
    </dxf>
    <dxf>
      <fill>
        <patternFill>
          <bgColor rgb="FFFFFF00"/>
        </patternFill>
      </fill>
    </dxf>
    <dxf>
      <fill>
        <patternFill>
          <bgColor theme="0"/>
        </patternFill>
      </fill>
    </dxf>
    <dxf>
      <font>
        <b/>
        <i val="0"/>
        <color auto="1"/>
      </font>
      <fill>
        <patternFill patternType="solid">
          <fgColor rgb="FFFF0000"/>
          <bgColor rgb="FFFF00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patternFill>
      </fill>
    </dxf>
    <dxf>
      <fill>
        <patternFill>
          <bgColor rgb="FFFFFF00"/>
        </patternFill>
      </fill>
    </dxf>
    <dxf>
      <fill>
        <patternFill>
          <bgColor theme="0" tint="-0.14996795556505021"/>
        </patternFill>
      </fill>
    </dxf>
    <dxf>
      <fill>
        <patternFill>
          <bgColor rgb="FFFFFF00"/>
        </patternFill>
      </fill>
    </dxf>
    <dxf>
      <fill>
        <patternFill>
          <bgColor theme="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bgColor rgb="FFFFFF00"/>
        </patternFill>
      </fill>
    </dxf>
    <dxf>
      <fill>
        <patternFill>
          <bgColor theme="0"/>
        </patternFill>
      </fill>
    </dxf>
    <dxf>
      <fill>
        <patternFill patternType="solid">
          <fgColor theme="9"/>
          <bgColor theme="9"/>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theme="0"/>
        </patternFill>
      </fill>
    </dxf>
    <dxf>
      <fill>
        <patternFill patternType="solid">
          <fgColor rgb="FFFFFF00"/>
          <bgColor theme="0" tint="-0.14996795556505021"/>
        </patternFill>
      </fill>
    </dxf>
    <dxf>
      <fill>
        <patternFill patternType="solid">
          <fgColor rgb="FFFFFF00"/>
          <bgColor rgb="FFFFFF00"/>
        </patternFill>
      </fill>
    </dxf>
    <dxf>
      <fill>
        <patternFill>
          <bgColor theme="0"/>
        </patternFill>
      </fill>
    </dxf>
    <dxf>
      <font>
        <b/>
        <i val="0"/>
      </font>
      <fill>
        <patternFill>
          <bgColor rgb="FFFF0000"/>
        </patternFill>
      </fill>
    </dxf>
    <dxf>
      <fill>
        <patternFill>
          <bgColor rgb="FFFFFF00"/>
        </patternFill>
      </fill>
    </dxf>
    <dxf>
      <fill>
        <patternFill>
          <bgColor theme="0"/>
        </patternFill>
      </fill>
    </dxf>
    <dxf>
      <font>
        <b/>
        <i val="0"/>
        <color auto="1"/>
      </font>
      <fill>
        <patternFill patternType="solid">
          <fgColor rgb="FFFF0000"/>
          <bgColor rgb="FFFF00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patternFill>
      </fill>
    </dxf>
    <dxf>
      <fill>
        <patternFill>
          <bgColor rgb="FFFFFF00"/>
        </patternFill>
      </fill>
    </dxf>
    <dxf>
      <fill>
        <patternFill>
          <bgColor theme="0" tint="-0.14996795556505021"/>
        </patternFill>
      </fill>
    </dxf>
    <dxf>
      <fill>
        <patternFill>
          <bgColor rgb="FFFFFF00"/>
        </patternFill>
      </fill>
    </dxf>
    <dxf>
      <fill>
        <patternFill>
          <bgColor theme="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theme="9"/>
          <bgColor theme="9"/>
        </patternFill>
      </fill>
    </dxf>
    <dxf>
      <fill>
        <patternFill>
          <bgColor rgb="FFFFFF00"/>
        </patternFill>
      </fill>
    </dxf>
    <dxf>
      <fill>
        <patternFill>
          <bgColor theme="0"/>
        </patternFill>
      </fill>
    </dxf>
    <dxf>
      <fill>
        <patternFill patternType="solid">
          <fgColor theme="9"/>
          <bgColor theme="9"/>
        </patternFill>
      </fill>
    </dxf>
    <dxf>
      <fill>
        <patternFill patternType="solid">
          <fgColor rgb="FFFFFF00"/>
          <bgColor rgb="FFFFFF00"/>
        </patternFill>
      </fill>
    </dxf>
    <dxf>
      <fill>
        <patternFill>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0" tint="-0.14996795556505021"/>
        </patternFill>
      </fill>
    </dxf>
    <dxf>
      <fill>
        <patternFill>
          <bgColor rgb="FFFFFF00"/>
        </patternFill>
      </fill>
    </dxf>
    <dxf>
      <fill>
        <patternFill patternType="solid">
          <fgColor rgb="FFFFFF00"/>
          <bgColor rgb="FFFFFF00"/>
        </patternFill>
      </fill>
    </dxf>
    <dxf>
      <fill>
        <patternFill>
          <bgColor theme="0"/>
        </patternFill>
      </fill>
    </dxf>
    <dxf>
      <fill>
        <patternFill patternType="solid">
          <fgColor rgb="FFFFFF00"/>
          <bgColor rgb="FFFFFF00"/>
        </patternFill>
      </fill>
    </dxf>
    <dxf>
      <fill>
        <patternFill patternType="solid">
          <fgColor rgb="FFFFFF00"/>
          <bgColor rgb="FFFFFF00"/>
        </patternFill>
      </fill>
    </dxf>
    <dxf>
      <fill>
        <patternFill>
          <bgColor theme="0"/>
        </patternFill>
      </fill>
    </dxf>
    <dxf>
      <fill>
        <patternFill patternType="solid">
          <fgColor rgb="FFFFFF00"/>
          <bgColor theme="0" tint="-0.14996795556505021"/>
        </patternFill>
      </fill>
    </dxf>
    <dxf>
      <fill>
        <patternFill>
          <bgColor rgb="FFFFFF00"/>
        </patternFill>
      </fill>
    </dxf>
    <dxf>
      <fill>
        <patternFill patternType="none">
          <bgColor auto="1"/>
        </patternFill>
      </fill>
    </dxf>
    <dxf>
      <fill>
        <patternFill>
          <bgColor theme="0" tint="-0.14996795556505021"/>
        </patternFill>
      </fill>
    </dxf>
    <dxf>
      <fill>
        <patternFill patternType="solid">
          <fgColor rgb="FFFFFF00"/>
          <bgColor rgb="FFFFFF00"/>
        </patternFill>
      </fill>
    </dxf>
    <dxf>
      <fill>
        <patternFill>
          <bgColor rgb="FFFFFF00"/>
        </patternFill>
      </fill>
    </dxf>
    <dxf>
      <fill>
        <patternFill>
          <bgColor theme="0"/>
        </patternFill>
      </fill>
    </dxf>
    <dxf>
      <font>
        <b/>
        <i val="0"/>
        <color auto="1"/>
      </font>
      <fill>
        <patternFill patternType="solid">
          <fgColor rgb="FFFF0000"/>
          <bgColor rgb="FFFF00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theme="0"/>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theme="9"/>
          <bgColor theme="9"/>
        </patternFill>
      </fill>
    </dxf>
    <dxf>
      <fill>
        <patternFill patternType="solid">
          <fgColor theme="9"/>
          <bgColor theme="9"/>
        </patternFill>
      </fill>
    </dxf>
    <dxf>
      <fill>
        <patternFill>
          <bgColor rgb="FFFFFF00"/>
        </patternFill>
      </fill>
    </dxf>
    <dxf>
      <fill>
        <patternFill patternType="solid">
          <fgColor theme="9"/>
          <bgColor theme="9"/>
        </patternFill>
      </fill>
    </dxf>
    <dxf>
      <fill>
        <patternFill patternType="solid">
          <fgColor rgb="FFFFFF00"/>
          <bgColor rgb="FFFFFF00"/>
        </patternFill>
      </fill>
    </dxf>
    <dxf>
      <fill>
        <patternFill>
          <bgColor rgb="FFFFFF00"/>
        </patternFill>
      </fill>
    </dxf>
  </dxfs>
  <tableStyles count="0" defaultTableStyle="TableStyleMedium2" defaultPivotStyle="PivotStyleLight16"/>
  <colors>
    <mruColors>
      <color rgb="FFFFCCFF"/>
      <color rgb="FFC0C0C0"/>
      <color rgb="FF0000CC"/>
      <color rgb="FF000000"/>
      <color rgb="FFFFFFCC"/>
      <color rgb="FFFFFF99"/>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89036</xdr:colOff>
      <xdr:row>33</xdr:row>
      <xdr:rowOff>115957</xdr:rowOff>
    </xdr:from>
    <xdr:to>
      <xdr:col>27</xdr:col>
      <xdr:colOff>12700</xdr:colOff>
      <xdr:row>40</xdr:row>
      <xdr:rowOff>93594</xdr:rowOff>
    </xdr:to>
    <xdr:grpSp>
      <xdr:nvGrpSpPr>
        <xdr:cNvPr id="2" name="グループ化 1">
          <a:extLst>
            <a:ext uri="{FF2B5EF4-FFF2-40B4-BE49-F238E27FC236}">
              <a16:creationId xmlns:a16="http://schemas.microsoft.com/office/drawing/2014/main" id="{A41DE153-EEE8-43B6-BF2E-480F1D1A2EE0}"/>
            </a:ext>
          </a:extLst>
        </xdr:cNvPr>
        <xdr:cNvGrpSpPr/>
      </xdr:nvGrpSpPr>
      <xdr:grpSpPr>
        <a:xfrm>
          <a:off x="565286" y="9459982"/>
          <a:ext cx="5876789" cy="1577837"/>
          <a:chOff x="24658307" y="547687"/>
          <a:chExt cx="6656676" cy="2468716"/>
        </a:xfrm>
      </xdr:grpSpPr>
      <xdr:sp macro="" textlink="">
        <xdr:nvSpPr>
          <xdr:cNvPr id="3" name="正方形/長方形 2">
            <a:extLst>
              <a:ext uri="{FF2B5EF4-FFF2-40B4-BE49-F238E27FC236}">
                <a16:creationId xmlns:a16="http://schemas.microsoft.com/office/drawing/2014/main" id="{B665E164-4890-5BD6-6F94-13B6100C0BCC}"/>
              </a:ext>
            </a:extLst>
          </xdr:cNvPr>
          <xdr:cNvSpPr/>
        </xdr:nvSpPr>
        <xdr:spPr>
          <a:xfrm>
            <a:off x="24658307" y="547687"/>
            <a:ext cx="6656676" cy="246871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4" name="グループ化 3">
            <a:extLst>
              <a:ext uri="{FF2B5EF4-FFF2-40B4-BE49-F238E27FC236}">
                <a16:creationId xmlns:a16="http://schemas.microsoft.com/office/drawing/2014/main" id="{CF9B22ED-EC9A-A99F-20AE-44A9D74CA7A3}"/>
              </a:ext>
            </a:extLst>
          </xdr:cNvPr>
          <xdr:cNvGrpSpPr/>
        </xdr:nvGrpSpPr>
        <xdr:grpSpPr>
          <a:xfrm>
            <a:off x="25668372" y="730751"/>
            <a:ext cx="5392059" cy="514041"/>
            <a:chOff x="20920279" y="457819"/>
            <a:chExt cx="2525329" cy="313765"/>
          </a:xfrm>
        </xdr:grpSpPr>
        <xdr:sp macro="" textlink="">
          <xdr:nvSpPr>
            <xdr:cNvPr id="13" name="正方形/長方形 12">
              <a:extLst>
                <a:ext uri="{FF2B5EF4-FFF2-40B4-BE49-F238E27FC236}">
                  <a16:creationId xmlns:a16="http://schemas.microsoft.com/office/drawing/2014/main" id="{41BA010B-055E-D684-910C-862E1F77F4E1}"/>
                </a:ext>
              </a:extLst>
            </xdr:cNvPr>
            <xdr:cNvSpPr/>
          </xdr:nvSpPr>
          <xdr:spPr>
            <a:xfrm>
              <a:off x="20920279" y="457819"/>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4" name="正方形/長方形 13">
              <a:extLst>
                <a:ext uri="{FF2B5EF4-FFF2-40B4-BE49-F238E27FC236}">
                  <a16:creationId xmlns:a16="http://schemas.microsoft.com/office/drawing/2014/main" id="{104F9DEF-68A1-3D44-6172-1B045204812A}"/>
                </a:ext>
              </a:extLst>
            </xdr:cNvPr>
            <xdr:cNvSpPr/>
          </xdr:nvSpPr>
          <xdr:spPr>
            <a:xfrm>
              <a:off x="21921319" y="457819"/>
              <a:ext cx="1524289"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15" name="直線コネクタ 14">
              <a:extLst>
                <a:ext uri="{FF2B5EF4-FFF2-40B4-BE49-F238E27FC236}">
                  <a16:creationId xmlns:a16="http://schemas.microsoft.com/office/drawing/2014/main" id="{7733C753-4795-E9C4-E795-73FE785298FF}"/>
                </a:ext>
              </a:extLst>
            </xdr:cNvPr>
            <xdr:cNvCxnSpPr>
              <a:stCxn id="13" idx="3"/>
              <a:endCxn id="14" idx="1"/>
            </xdr:cNvCxnSpPr>
          </xdr:nvCxnSpPr>
          <xdr:spPr>
            <a:xfrm>
              <a:off x="21694168" y="614701"/>
              <a:ext cx="227149"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5" name="グループ化 4">
            <a:extLst>
              <a:ext uri="{FF2B5EF4-FFF2-40B4-BE49-F238E27FC236}">
                <a16:creationId xmlns:a16="http://schemas.microsoft.com/office/drawing/2014/main" id="{4B2B4D50-B0E3-B445-6ABB-55AE096B5356}"/>
              </a:ext>
            </a:extLst>
          </xdr:cNvPr>
          <xdr:cNvGrpSpPr/>
        </xdr:nvGrpSpPr>
        <xdr:grpSpPr>
          <a:xfrm>
            <a:off x="25659138" y="1479968"/>
            <a:ext cx="5414014" cy="514041"/>
            <a:chOff x="20927206" y="466897"/>
            <a:chExt cx="2535457" cy="313765"/>
          </a:xfrm>
        </xdr:grpSpPr>
        <xdr:sp macro="" textlink="">
          <xdr:nvSpPr>
            <xdr:cNvPr id="10" name="正方形/長方形 9">
              <a:extLst>
                <a:ext uri="{FF2B5EF4-FFF2-40B4-BE49-F238E27FC236}">
                  <a16:creationId xmlns:a16="http://schemas.microsoft.com/office/drawing/2014/main" id="{8B139728-B2EC-C895-5276-13007E69EA35}"/>
                </a:ext>
              </a:extLst>
            </xdr:cNvPr>
            <xdr:cNvSpPr/>
          </xdr:nvSpPr>
          <xdr:spPr>
            <a:xfrm>
              <a:off x="20927206" y="466897"/>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11" name="正方形/長方形 10">
              <a:extLst>
                <a:ext uri="{FF2B5EF4-FFF2-40B4-BE49-F238E27FC236}">
                  <a16:creationId xmlns:a16="http://schemas.microsoft.com/office/drawing/2014/main" id="{3296969A-EA29-6C51-3CEB-541D4C6DB8BC}"/>
                </a:ext>
              </a:extLst>
            </xdr:cNvPr>
            <xdr:cNvSpPr/>
          </xdr:nvSpPr>
          <xdr:spPr>
            <a:xfrm>
              <a:off x="21928243" y="466897"/>
              <a:ext cx="1534420"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12" name="直線コネクタ 11">
              <a:extLst>
                <a:ext uri="{FF2B5EF4-FFF2-40B4-BE49-F238E27FC236}">
                  <a16:creationId xmlns:a16="http://schemas.microsoft.com/office/drawing/2014/main" id="{FB667000-5DC4-BA8B-3AC4-2805A2C25B77}"/>
                </a:ext>
              </a:extLst>
            </xdr:cNvPr>
            <xdr:cNvCxnSpPr>
              <a:stCxn id="10" idx="3"/>
              <a:endCxn id="11" idx="1"/>
            </xdr:cNvCxnSpPr>
          </xdr:nvCxnSpPr>
          <xdr:spPr>
            <a:xfrm>
              <a:off x="21700411" y="623780"/>
              <a:ext cx="227833"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3AE61285-E958-72A3-966D-E35C9FC7AF0F}"/>
              </a:ext>
            </a:extLst>
          </xdr:cNvPr>
          <xdr:cNvGrpSpPr/>
        </xdr:nvGrpSpPr>
        <xdr:grpSpPr>
          <a:xfrm>
            <a:off x="25673960" y="2281942"/>
            <a:ext cx="5399202" cy="513770"/>
            <a:chOff x="20934142" y="506868"/>
            <a:chExt cx="2528571" cy="315946"/>
          </a:xfrm>
        </xdr:grpSpPr>
        <xdr:sp macro="" textlink="">
          <xdr:nvSpPr>
            <xdr:cNvPr id="7" name="正方形/長方形 6">
              <a:extLst>
                <a:ext uri="{FF2B5EF4-FFF2-40B4-BE49-F238E27FC236}">
                  <a16:creationId xmlns:a16="http://schemas.microsoft.com/office/drawing/2014/main" id="{6DAF0368-AC5F-4C2C-03AE-FAED0670967C}"/>
                </a:ext>
              </a:extLst>
            </xdr:cNvPr>
            <xdr:cNvSpPr/>
          </xdr:nvSpPr>
          <xdr:spPr>
            <a:xfrm>
              <a:off x="20934142" y="509049"/>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8" name="正方形/長方形 7">
              <a:extLst>
                <a:ext uri="{FF2B5EF4-FFF2-40B4-BE49-F238E27FC236}">
                  <a16:creationId xmlns:a16="http://schemas.microsoft.com/office/drawing/2014/main" id="{CB4A7040-8BA2-59BE-5504-2180B1FF484A}"/>
                </a:ext>
              </a:extLst>
            </xdr:cNvPr>
            <xdr:cNvSpPr/>
          </xdr:nvSpPr>
          <xdr:spPr>
            <a:xfrm>
              <a:off x="21928723" y="506868"/>
              <a:ext cx="1533990" cy="31458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9" name="直線コネクタ 8">
              <a:extLst>
                <a:ext uri="{FF2B5EF4-FFF2-40B4-BE49-F238E27FC236}">
                  <a16:creationId xmlns:a16="http://schemas.microsoft.com/office/drawing/2014/main" id="{80BC661B-9E7A-7319-5EDF-79B94675B490}"/>
                </a:ext>
              </a:extLst>
            </xdr:cNvPr>
            <xdr:cNvCxnSpPr>
              <a:stCxn id="7" idx="3"/>
              <a:endCxn id="8" idx="1"/>
            </xdr:cNvCxnSpPr>
          </xdr:nvCxnSpPr>
          <xdr:spPr>
            <a:xfrm flipV="1">
              <a:off x="21707348" y="664159"/>
              <a:ext cx="221374"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262196</xdr:colOff>
      <xdr:row>15</xdr:row>
      <xdr:rowOff>94296</xdr:rowOff>
    </xdr:from>
    <xdr:to>
      <xdr:col>23</xdr:col>
      <xdr:colOff>141721</xdr:colOff>
      <xdr:row>19</xdr:row>
      <xdr:rowOff>190500</xdr:rowOff>
    </xdr:to>
    <xdr:sp macro="" textlink="">
      <xdr:nvSpPr>
        <xdr:cNvPr id="24" name="吹き出し: 角を丸めた四角形 23">
          <a:extLst>
            <a:ext uri="{FF2B5EF4-FFF2-40B4-BE49-F238E27FC236}">
              <a16:creationId xmlns:a16="http://schemas.microsoft.com/office/drawing/2014/main" id="{2625B103-67F0-4103-ADBC-9047C1F57EC1}"/>
            </a:ext>
          </a:extLst>
        </xdr:cNvPr>
        <xdr:cNvSpPr/>
      </xdr:nvSpPr>
      <xdr:spPr>
        <a:xfrm>
          <a:off x="37790696" y="5480251"/>
          <a:ext cx="3703668" cy="1343113"/>
        </a:xfrm>
        <a:prstGeom prst="wedgeRoundRectCallout">
          <a:avLst>
            <a:gd name="adj1" fmla="val 27663"/>
            <a:gd name="adj2" fmla="val -88723"/>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サッシの仕様・構造</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プルダウンより選択してください。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ja-JP" altLang="en-US" sz="1600" b="1">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7</xdr:col>
      <xdr:colOff>762001</xdr:colOff>
      <xdr:row>16</xdr:row>
      <xdr:rowOff>89648</xdr:rowOff>
    </xdr:from>
    <xdr:to>
      <xdr:col>8</xdr:col>
      <xdr:colOff>1740086</xdr:colOff>
      <xdr:row>21</xdr:row>
      <xdr:rowOff>221962</xdr:rowOff>
    </xdr:to>
    <xdr:sp macro="" textlink="">
      <xdr:nvSpPr>
        <xdr:cNvPr id="25" name="吹き出し: 角を丸めた四角形 24">
          <a:extLst>
            <a:ext uri="{FF2B5EF4-FFF2-40B4-BE49-F238E27FC236}">
              <a16:creationId xmlns:a16="http://schemas.microsoft.com/office/drawing/2014/main" id="{C2A9BEFE-4C22-4B45-AEE6-D4CEB3708ACD}"/>
            </a:ext>
          </a:extLst>
        </xdr:cNvPr>
        <xdr:cNvSpPr/>
      </xdr:nvSpPr>
      <xdr:spPr>
        <a:xfrm>
          <a:off x="19604183" y="5787330"/>
          <a:ext cx="4161456" cy="1694126"/>
        </a:xfrm>
        <a:prstGeom prst="wedgeRoundRectCallout">
          <a:avLst>
            <a:gd name="adj1" fmla="val 26097"/>
            <a:gd name="adj2" fmla="val -96092"/>
            <a:gd name="adj3" fmla="val 16667"/>
          </a:avLst>
        </a:prstGeom>
        <a:solidFill>
          <a:srgbClr val="FFFFCC"/>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ガラスの仕様</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プルダウンから登録するガラスを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5</xdr:col>
      <xdr:colOff>134470</xdr:colOff>
      <xdr:row>13</xdr:row>
      <xdr:rowOff>56033</xdr:rowOff>
    </xdr:from>
    <xdr:to>
      <xdr:col>7</xdr:col>
      <xdr:colOff>3134472</xdr:colOff>
      <xdr:row>15</xdr:row>
      <xdr:rowOff>77977</xdr:rowOff>
    </xdr:to>
    <xdr:sp macro="" textlink="">
      <xdr:nvSpPr>
        <xdr:cNvPr id="18" name="右中かっこ 17">
          <a:extLst>
            <a:ext uri="{FF2B5EF4-FFF2-40B4-BE49-F238E27FC236}">
              <a16:creationId xmlns:a16="http://schemas.microsoft.com/office/drawing/2014/main" id="{78BA0721-CA64-468E-B0C7-E43979FE477B}"/>
            </a:ext>
          </a:extLst>
        </xdr:cNvPr>
        <xdr:cNvSpPr/>
      </xdr:nvSpPr>
      <xdr:spPr>
        <a:xfrm rot="5400000">
          <a:off x="15447542" y="-1025568"/>
          <a:ext cx="649473" cy="12382499"/>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9</xdr:col>
      <xdr:colOff>120973</xdr:colOff>
      <xdr:row>15</xdr:row>
      <xdr:rowOff>287552</xdr:rowOff>
    </xdr:from>
    <xdr:to>
      <xdr:col>11</xdr:col>
      <xdr:colOff>809998</xdr:colOff>
      <xdr:row>21</xdr:row>
      <xdr:rowOff>239278</xdr:rowOff>
    </xdr:to>
    <xdr:sp macro="" textlink="">
      <xdr:nvSpPr>
        <xdr:cNvPr id="22" name="吹き出し: 角を丸めた四角形 21">
          <a:extLst>
            <a:ext uri="{FF2B5EF4-FFF2-40B4-BE49-F238E27FC236}">
              <a16:creationId xmlns:a16="http://schemas.microsoft.com/office/drawing/2014/main" id="{ACD40AE9-4C1E-4C8D-A523-546CB2A6BA6E}"/>
            </a:ext>
          </a:extLst>
        </xdr:cNvPr>
        <xdr:cNvSpPr/>
      </xdr:nvSpPr>
      <xdr:spPr>
        <a:xfrm>
          <a:off x="24227882" y="5673507"/>
          <a:ext cx="3456759" cy="1825265"/>
        </a:xfrm>
        <a:prstGeom prst="wedgeRoundRectCallout">
          <a:avLst>
            <a:gd name="adj1" fmla="val 8444"/>
            <a:gd name="adj2" fmla="val -8120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日射遮蔽</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取得</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日射遮蔽型か日射取得型を</a:t>
          </a:r>
          <a:br>
            <a:rPr kumimoji="1" lang="en-US" altLang="ja-JP" sz="1600" b="0">
              <a:solidFill>
                <a:srgbClr val="000000"/>
              </a:solidFill>
              <a:latin typeface="メイリオ" panose="020B0604030504040204" pitchFamily="50" charset="-128"/>
              <a:ea typeface="メイリオ" panose="020B0604030504040204" pitchFamily="50" charset="-128"/>
            </a:rPr>
          </a:br>
          <a:r>
            <a:rPr kumimoji="1" lang="ja-JP" altLang="en-US" sz="1600" b="0">
              <a:solidFill>
                <a:srgbClr val="000000"/>
              </a:solidFill>
              <a:latin typeface="メイリオ" panose="020B0604030504040204" pitchFamily="50" charset="-128"/>
              <a:ea typeface="メイリオ" panose="020B0604030504040204" pitchFamily="50" charset="-128"/>
            </a:rPr>
            <a:t>選択してください。</a:t>
          </a:r>
          <a:endParaRPr kumimoji="1" lang="ja-JP" altLang="en-US" sz="1600" b="1">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27</xdr:col>
      <xdr:colOff>380999</xdr:colOff>
      <xdr:row>14</xdr:row>
      <xdr:rowOff>3</xdr:rowOff>
    </xdr:from>
    <xdr:to>
      <xdr:col>28</xdr:col>
      <xdr:colOff>6733598</xdr:colOff>
      <xdr:row>16</xdr:row>
      <xdr:rowOff>21948</xdr:rowOff>
    </xdr:to>
    <xdr:sp macro="" textlink="">
      <xdr:nvSpPr>
        <xdr:cNvPr id="33" name="右中かっこ 32">
          <a:extLst>
            <a:ext uri="{FF2B5EF4-FFF2-40B4-BE49-F238E27FC236}">
              <a16:creationId xmlns:a16="http://schemas.microsoft.com/office/drawing/2014/main" id="{C7036AB6-D3D2-40EB-8FEC-246578A80E1C}"/>
            </a:ext>
          </a:extLst>
        </xdr:cNvPr>
        <xdr:cNvSpPr/>
      </xdr:nvSpPr>
      <xdr:spPr>
        <a:xfrm rot="5400000">
          <a:off x="54428731" y="1162634"/>
          <a:ext cx="645399" cy="8468592"/>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1973036</xdr:colOff>
      <xdr:row>1</xdr:row>
      <xdr:rowOff>176893</xdr:rowOff>
    </xdr:from>
    <xdr:to>
      <xdr:col>3</xdr:col>
      <xdr:colOff>2492582</xdr:colOff>
      <xdr:row>1</xdr:row>
      <xdr:rowOff>644484</xdr:rowOff>
    </xdr:to>
    <xdr:sp macro="" textlink="">
      <xdr:nvSpPr>
        <xdr:cNvPr id="34" name="楕円 33">
          <a:extLst>
            <a:ext uri="{FF2B5EF4-FFF2-40B4-BE49-F238E27FC236}">
              <a16:creationId xmlns:a16="http://schemas.microsoft.com/office/drawing/2014/main" id="{DD90060C-D7F0-4367-A49F-80E17EFF26F0}"/>
            </a:ext>
          </a:extLst>
        </xdr:cNvPr>
        <xdr:cNvSpPr/>
      </xdr:nvSpPr>
      <xdr:spPr>
        <a:xfrm>
          <a:off x="5633357" y="680357"/>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１</a:t>
          </a:r>
        </a:p>
      </xdr:txBody>
    </xdr:sp>
    <xdr:clientData/>
  </xdr:twoCellAnchor>
  <xdr:twoCellAnchor>
    <xdr:from>
      <xdr:col>5</xdr:col>
      <xdr:colOff>4522520</xdr:colOff>
      <xdr:row>1</xdr:row>
      <xdr:rowOff>180604</xdr:rowOff>
    </xdr:from>
    <xdr:to>
      <xdr:col>5</xdr:col>
      <xdr:colOff>5042066</xdr:colOff>
      <xdr:row>1</xdr:row>
      <xdr:rowOff>648195</xdr:rowOff>
    </xdr:to>
    <xdr:sp macro="" textlink="">
      <xdr:nvSpPr>
        <xdr:cNvPr id="35" name="楕円 34">
          <a:extLst>
            <a:ext uri="{FF2B5EF4-FFF2-40B4-BE49-F238E27FC236}">
              <a16:creationId xmlns:a16="http://schemas.microsoft.com/office/drawing/2014/main" id="{93F173FE-0224-425B-AC86-CFA6370123F5}"/>
            </a:ext>
          </a:extLst>
        </xdr:cNvPr>
        <xdr:cNvSpPr/>
      </xdr:nvSpPr>
      <xdr:spPr>
        <a:xfrm>
          <a:off x="14047520" y="700149"/>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２</a:t>
          </a:r>
        </a:p>
      </xdr:txBody>
    </xdr:sp>
    <xdr:clientData/>
  </xdr:twoCellAnchor>
  <xdr:twoCellAnchor>
    <xdr:from>
      <xdr:col>7</xdr:col>
      <xdr:colOff>2216726</xdr:colOff>
      <xdr:row>1</xdr:row>
      <xdr:rowOff>153389</xdr:rowOff>
    </xdr:from>
    <xdr:to>
      <xdr:col>7</xdr:col>
      <xdr:colOff>2788227</xdr:colOff>
      <xdr:row>1</xdr:row>
      <xdr:rowOff>658091</xdr:rowOff>
    </xdr:to>
    <xdr:sp macro="" textlink="">
      <xdr:nvSpPr>
        <xdr:cNvPr id="36" name="楕円 35">
          <a:extLst>
            <a:ext uri="{FF2B5EF4-FFF2-40B4-BE49-F238E27FC236}">
              <a16:creationId xmlns:a16="http://schemas.microsoft.com/office/drawing/2014/main" id="{AF2C0C51-11ED-4C51-A6E1-F80B7476154A}"/>
            </a:ext>
          </a:extLst>
        </xdr:cNvPr>
        <xdr:cNvSpPr/>
      </xdr:nvSpPr>
      <xdr:spPr>
        <a:xfrm>
          <a:off x="21128181" y="672934"/>
          <a:ext cx="571501" cy="504702"/>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３</a:t>
          </a:r>
        </a:p>
      </xdr:txBody>
    </xdr:sp>
    <xdr:clientData/>
  </xdr:twoCellAnchor>
  <xdr:twoCellAnchor>
    <xdr:from>
      <xdr:col>10</xdr:col>
      <xdr:colOff>122685</xdr:colOff>
      <xdr:row>0</xdr:row>
      <xdr:rowOff>0</xdr:rowOff>
    </xdr:from>
    <xdr:to>
      <xdr:col>15</xdr:col>
      <xdr:colOff>1264227</xdr:colOff>
      <xdr:row>2</xdr:row>
      <xdr:rowOff>138326</xdr:rowOff>
    </xdr:to>
    <xdr:sp macro="" textlink="">
      <xdr:nvSpPr>
        <xdr:cNvPr id="37" name="吹き出し: 角を丸めた四角形 36">
          <a:extLst>
            <a:ext uri="{FF2B5EF4-FFF2-40B4-BE49-F238E27FC236}">
              <a16:creationId xmlns:a16="http://schemas.microsoft.com/office/drawing/2014/main" id="{F2977E95-9D44-424E-BD2F-352F094BA609}"/>
            </a:ext>
          </a:extLst>
        </xdr:cNvPr>
        <xdr:cNvSpPr/>
      </xdr:nvSpPr>
      <xdr:spPr>
        <a:xfrm>
          <a:off x="25615049" y="0"/>
          <a:ext cx="6025269" cy="1419871"/>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メーカー名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0" u="none">
              <a:solidFill>
                <a:srgbClr val="000000"/>
              </a:solidFill>
              <a:latin typeface="メイリオ" panose="020B0604030504040204" pitchFamily="50" charset="-128"/>
              <a:ea typeface="メイリオ" panose="020B0604030504040204" pitchFamily="50" charset="-128"/>
            </a:rPr>
            <a:t>事業者名を入力してください</a:t>
          </a:r>
          <a:endParaRPr kumimoji="1" lang="en-US" altLang="ja-JP" sz="16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600" b="0" u="none">
              <a:solidFill>
                <a:srgbClr val="000000"/>
              </a:solidFill>
              <a:latin typeface="メイリオ" panose="020B0604030504040204" pitchFamily="50" charset="-128"/>
              <a:ea typeface="メイリオ" panose="020B0604030504040204" pitchFamily="50" charset="-128"/>
            </a:rPr>
            <a:t>　・</a:t>
          </a:r>
          <a:r>
            <a:rPr kumimoji="1" lang="en-US" altLang="ja-JP" sz="1600" b="0" u="none">
              <a:solidFill>
                <a:srgbClr val="000000"/>
              </a:solidFill>
              <a:latin typeface="メイリオ" panose="020B0604030504040204" pitchFamily="50" charset="-128"/>
              <a:ea typeface="メイリオ" panose="020B0604030504040204" pitchFamily="50" charset="-128"/>
            </a:rPr>
            <a:t>40</a:t>
          </a:r>
          <a:r>
            <a:rPr kumimoji="1" lang="ja-JP" altLang="en-US" sz="1600" b="0" u="none">
              <a:solidFill>
                <a:srgbClr val="000000"/>
              </a:solidFill>
              <a:latin typeface="メイリオ" panose="020B0604030504040204" pitchFamily="50" charset="-128"/>
              <a:ea typeface="メイリオ" panose="020B0604030504040204" pitchFamily="50" charset="-128"/>
            </a:rPr>
            <a:t>字以内（</a:t>
          </a:r>
          <a:r>
            <a:rPr kumimoji="1" lang="ja-JP" altLang="en-US" sz="1600" b="0" u="none">
              <a:solidFill>
                <a:srgbClr val="FF0000"/>
              </a:solidFill>
              <a:latin typeface="メイリオ" panose="020B0604030504040204" pitchFamily="50" charset="-128"/>
              <a:ea typeface="メイリオ" panose="020B0604030504040204" pitchFamily="50" charset="-128"/>
            </a:rPr>
            <a:t>法人格は省略せずに入力）</a:t>
          </a:r>
          <a:endParaRPr kumimoji="1" lang="en-US" altLang="ja-JP"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21</xdr:col>
      <xdr:colOff>1272523</xdr:colOff>
      <xdr:row>0</xdr:row>
      <xdr:rowOff>0</xdr:rowOff>
    </xdr:from>
    <xdr:to>
      <xdr:col>25</xdr:col>
      <xdr:colOff>2589579</xdr:colOff>
      <xdr:row>2</xdr:row>
      <xdr:rowOff>145677</xdr:rowOff>
    </xdr:to>
    <xdr:sp macro="" textlink="">
      <xdr:nvSpPr>
        <xdr:cNvPr id="38" name="吹き出し: 角を丸めた四角形 37">
          <a:extLst>
            <a:ext uri="{FF2B5EF4-FFF2-40B4-BE49-F238E27FC236}">
              <a16:creationId xmlns:a16="http://schemas.microsoft.com/office/drawing/2014/main" id="{80D15E1F-CA58-4DB3-99B4-834D430DEBFD}"/>
            </a:ext>
          </a:extLst>
        </xdr:cNvPr>
        <xdr:cNvSpPr/>
      </xdr:nvSpPr>
      <xdr:spPr>
        <a:xfrm>
          <a:off x="39649614" y="0"/>
          <a:ext cx="7170601" cy="1427222"/>
        </a:xfrm>
        <a:prstGeom prst="wedgeRoundRectCallout">
          <a:avLst>
            <a:gd name="adj1" fmla="val -36077"/>
            <a:gd name="adj2" fmla="val -1650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u="none">
              <a:solidFill>
                <a:sysClr val="windowText" lastClr="000000"/>
              </a:solidFill>
              <a:latin typeface="メイリオ" panose="020B0604030504040204" pitchFamily="50" charset="-128"/>
              <a:ea typeface="メイリオ" panose="020B0604030504040204" pitchFamily="50" charset="-128"/>
            </a:rPr>
            <a:t>③</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ja-JP" altLang="en-US" sz="1600" b="1" u="none">
              <a:solidFill>
                <a:sysClr val="windowText" lastClr="000000"/>
              </a:solidFill>
              <a:latin typeface="メイリオ" panose="020B0604030504040204" pitchFamily="50" charset="-128"/>
              <a:ea typeface="メイリオ" panose="020B0604030504040204" pitchFamily="50" charset="-128"/>
            </a:rPr>
            <a:t>　申請年月日　</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en-US" altLang="ja-JP" sz="1600" b="0" u="none">
              <a:solidFill>
                <a:sysClr val="windowText" lastClr="000000"/>
              </a:solidFill>
              <a:latin typeface="メイリオ" panose="020B0604030504040204" pitchFamily="50" charset="-128"/>
              <a:ea typeface="メイリオ" panose="020B0604030504040204" pitchFamily="50" charset="-128"/>
            </a:rPr>
            <a:t>SII</a:t>
          </a:r>
          <a:r>
            <a:rPr kumimoji="1" lang="ja-JP" altLang="en-US" sz="1600" b="0" u="none">
              <a:solidFill>
                <a:sysClr val="windowText" lastClr="000000"/>
              </a:solidFill>
              <a:latin typeface="メイリオ" panose="020B0604030504040204" pitchFamily="50" charset="-128"/>
              <a:ea typeface="メイリオ" panose="020B0604030504040204" pitchFamily="50" charset="-128"/>
            </a:rPr>
            <a:t>へメール申請を行った日付を入力してください。</a:t>
          </a:r>
          <a:endParaRPr kumimoji="1" lang="ja-JP" altLang="en-US"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15</xdr:col>
      <xdr:colOff>1439297</xdr:colOff>
      <xdr:row>0</xdr:row>
      <xdr:rowOff>0</xdr:rowOff>
    </xdr:from>
    <xdr:to>
      <xdr:col>21</xdr:col>
      <xdr:colOff>1073727</xdr:colOff>
      <xdr:row>2</xdr:row>
      <xdr:rowOff>140363</xdr:rowOff>
    </xdr:to>
    <xdr:sp macro="" textlink="">
      <xdr:nvSpPr>
        <xdr:cNvPr id="39" name="吹き出し: 角を丸めた四角形 38">
          <a:extLst>
            <a:ext uri="{FF2B5EF4-FFF2-40B4-BE49-F238E27FC236}">
              <a16:creationId xmlns:a16="http://schemas.microsoft.com/office/drawing/2014/main" id="{A6AECD54-F388-4BAF-B7EA-DD17E9CBC8F9}"/>
            </a:ext>
          </a:extLst>
        </xdr:cNvPr>
        <xdr:cNvSpPr/>
      </xdr:nvSpPr>
      <xdr:spPr>
        <a:xfrm>
          <a:off x="31815388" y="0"/>
          <a:ext cx="7635430" cy="1421908"/>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000000"/>
              </a:solidFill>
              <a:latin typeface="メイリオ" panose="020B0604030504040204" pitchFamily="50" charset="-128"/>
              <a:ea typeface="メイリオ" panose="020B0604030504040204" pitchFamily="50" charset="-128"/>
            </a:rPr>
            <a:t>②</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メーカー名</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事業者名</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を入力してください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・全角カタカナで入力（</a:t>
          </a:r>
          <a:r>
            <a:rPr kumimoji="1" lang="ja-JP" altLang="en-US"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法人格は省略）</a:t>
          </a:r>
          <a:endParaRPr kumimoji="1" lang="en-US" altLang="ja-JP"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xdr:txBody>
    </xdr:sp>
    <xdr:clientData/>
  </xdr:twoCellAnchor>
  <xdr:twoCellAnchor editAs="oneCell">
    <xdr:from>
      <xdr:col>0</xdr:col>
      <xdr:colOff>396154</xdr:colOff>
      <xdr:row>14</xdr:row>
      <xdr:rowOff>123393</xdr:rowOff>
    </xdr:from>
    <xdr:to>
      <xdr:col>3</xdr:col>
      <xdr:colOff>1350818</xdr:colOff>
      <xdr:row>18</xdr:row>
      <xdr:rowOff>173181</xdr:rowOff>
    </xdr:to>
    <xdr:sp macro="" textlink="">
      <xdr:nvSpPr>
        <xdr:cNvPr id="2" name="吹き出し: 角を丸めた四角形 1">
          <a:extLst>
            <a:ext uri="{FF2B5EF4-FFF2-40B4-BE49-F238E27FC236}">
              <a16:creationId xmlns:a16="http://schemas.microsoft.com/office/drawing/2014/main" id="{D1607778-155F-4010-B40C-0D1B3609BEA4}"/>
            </a:ext>
          </a:extLst>
        </xdr:cNvPr>
        <xdr:cNvSpPr/>
      </xdr:nvSpPr>
      <xdr:spPr>
        <a:xfrm>
          <a:off x="396154" y="5197620"/>
          <a:ext cx="3898755" cy="1296697"/>
        </a:xfrm>
        <a:prstGeom prst="wedgeRoundRectCallout">
          <a:avLst>
            <a:gd name="adj1" fmla="val -3374"/>
            <a:gd name="adj2" fmla="val -74160"/>
            <a:gd name="adj3" fmla="val 16667"/>
          </a:avLst>
        </a:prstGeom>
        <a:solidFill>
          <a:srgbClr val="FFFFCC"/>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製品種別</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内窓か外窓か選択してください。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10</xdr:col>
      <xdr:colOff>1378323</xdr:colOff>
      <xdr:row>13</xdr:row>
      <xdr:rowOff>138547</xdr:rowOff>
    </xdr:from>
    <xdr:to>
      <xdr:col>18</xdr:col>
      <xdr:colOff>459440</xdr:colOff>
      <xdr:row>15</xdr:row>
      <xdr:rowOff>86473</xdr:rowOff>
    </xdr:to>
    <xdr:sp macro="" textlink="">
      <xdr:nvSpPr>
        <xdr:cNvPr id="3" name="右中かっこ 2">
          <a:extLst>
            <a:ext uri="{FF2B5EF4-FFF2-40B4-BE49-F238E27FC236}">
              <a16:creationId xmlns:a16="http://schemas.microsoft.com/office/drawing/2014/main" id="{E302FC25-EEE5-4AF8-A8E4-3DAEAF0E08CE}"/>
            </a:ext>
          </a:extLst>
        </xdr:cNvPr>
        <xdr:cNvSpPr/>
      </xdr:nvSpPr>
      <xdr:spPr>
        <a:xfrm rot="5400000">
          <a:off x="29972170" y="1811788"/>
          <a:ext cx="578630" cy="6801971"/>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19</xdr:col>
      <xdr:colOff>62754</xdr:colOff>
      <xdr:row>13</xdr:row>
      <xdr:rowOff>163608</xdr:rowOff>
    </xdr:from>
    <xdr:to>
      <xdr:col>21</xdr:col>
      <xdr:colOff>2095500</xdr:colOff>
      <xdr:row>15</xdr:row>
      <xdr:rowOff>122367</xdr:rowOff>
    </xdr:to>
    <xdr:sp macro="" textlink="">
      <xdr:nvSpPr>
        <xdr:cNvPr id="5" name="右中かっこ 4">
          <a:extLst>
            <a:ext uri="{FF2B5EF4-FFF2-40B4-BE49-F238E27FC236}">
              <a16:creationId xmlns:a16="http://schemas.microsoft.com/office/drawing/2014/main" id="{E39FCF78-AC27-4F5C-9424-5BE2812F6E3C}"/>
            </a:ext>
          </a:extLst>
        </xdr:cNvPr>
        <xdr:cNvSpPr/>
      </xdr:nvSpPr>
      <xdr:spPr>
        <a:xfrm rot="5400000">
          <a:off x="37062539" y="1939232"/>
          <a:ext cx="579039" cy="6552791"/>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24</xdr:col>
      <xdr:colOff>363682</xdr:colOff>
      <xdr:row>14</xdr:row>
      <xdr:rowOff>311726</xdr:rowOff>
    </xdr:from>
    <xdr:to>
      <xdr:col>25</xdr:col>
      <xdr:colOff>2171527</xdr:colOff>
      <xdr:row>19</xdr:row>
      <xdr:rowOff>83416</xdr:rowOff>
    </xdr:to>
    <xdr:sp macro="" textlink="">
      <xdr:nvSpPr>
        <xdr:cNvPr id="6" name="吹き出し: 角を丸めた四角形 5">
          <a:extLst>
            <a:ext uri="{FF2B5EF4-FFF2-40B4-BE49-F238E27FC236}">
              <a16:creationId xmlns:a16="http://schemas.microsoft.com/office/drawing/2014/main" id="{0FF5B264-763B-4041-A48F-434791407F44}"/>
            </a:ext>
          </a:extLst>
        </xdr:cNvPr>
        <xdr:cNvSpPr/>
      </xdr:nvSpPr>
      <xdr:spPr>
        <a:xfrm>
          <a:off x="43745727" y="5385953"/>
          <a:ext cx="3834073" cy="1333501"/>
        </a:xfrm>
        <a:prstGeom prst="wedgeRoundRectCallout">
          <a:avLst>
            <a:gd name="adj1" fmla="val -33325"/>
            <a:gd name="adj2" fmla="val -8654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開閉方式</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プルダウンより選択してください。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ja-JP" altLang="en-US" sz="1600" b="1">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22</xdr:col>
      <xdr:colOff>785953</xdr:colOff>
      <xdr:row>20</xdr:row>
      <xdr:rowOff>121229</xdr:rowOff>
    </xdr:from>
    <xdr:to>
      <xdr:col>24</xdr:col>
      <xdr:colOff>945397</xdr:colOff>
      <xdr:row>28</xdr:row>
      <xdr:rowOff>236106</xdr:rowOff>
    </xdr:to>
    <xdr:sp macro="" textlink="">
      <xdr:nvSpPr>
        <xdr:cNvPr id="7" name="吹き出し: 角を丸めた四角形 6">
          <a:extLst>
            <a:ext uri="{FF2B5EF4-FFF2-40B4-BE49-F238E27FC236}">
              <a16:creationId xmlns:a16="http://schemas.microsoft.com/office/drawing/2014/main" id="{E0D9CD70-E10E-41E2-8A61-EECC2A17ECDE}"/>
            </a:ext>
          </a:extLst>
        </xdr:cNvPr>
        <xdr:cNvSpPr/>
      </xdr:nvSpPr>
      <xdr:spPr>
        <a:xfrm>
          <a:off x="40409953" y="7065820"/>
          <a:ext cx="3827724" cy="2611870"/>
        </a:xfrm>
        <a:prstGeom prst="wedgeRoundRectCallout">
          <a:avLst>
            <a:gd name="adj1" fmla="val 9134"/>
            <a:gd name="adj2" fmla="val -9633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窓の日射熱取得率</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自動計算されます。</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内窓の評価に用いる外窓仕様は、「金属製建具＋単板ガラス」としています。</a:t>
          </a:r>
          <a:endParaRPr kumimoji="1" lang="ja-JP" altLang="en-US" sz="1600" b="1">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10</xdr:col>
      <xdr:colOff>315186</xdr:colOff>
      <xdr:row>22</xdr:row>
      <xdr:rowOff>50226</xdr:rowOff>
    </xdr:from>
    <xdr:to>
      <xdr:col>19</xdr:col>
      <xdr:colOff>199400</xdr:colOff>
      <xdr:row>49</xdr:row>
      <xdr:rowOff>164563</xdr:rowOff>
    </xdr:to>
    <xdr:sp macro="" textlink="">
      <xdr:nvSpPr>
        <xdr:cNvPr id="13" name="吹き出し: 角を丸めた四角形 12">
          <a:extLst>
            <a:ext uri="{FF2B5EF4-FFF2-40B4-BE49-F238E27FC236}">
              <a16:creationId xmlns:a16="http://schemas.microsoft.com/office/drawing/2014/main" id="{27E7FD06-6896-469C-9C83-3F1187B410D2}"/>
            </a:ext>
          </a:extLst>
        </xdr:cNvPr>
        <xdr:cNvSpPr/>
      </xdr:nvSpPr>
      <xdr:spPr>
        <a:xfrm>
          <a:off x="24785777" y="7618271"/>
          <a:ext cx="8338662" cy="8527798"/>
        </a:xfrm>
        <a:prstGeom prst="wedgeRoundRectCallout">
          <a:avLst>
            <a:gd name="adj1" fmla="val 5107"/>
            <a:gd name="adj2" fmla="val -73973"/>
            <a:gd name="adj3" fmla="val 16667"/>
          </a:avLst>
        </a:prstGeom>
        <a:solidFill>
          <a:srgbClr val="FFFFCC"/>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中空層種類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中空層厚さ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複層ガラスの場合は、使用する中空層の種類・厚さを入力してください。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en-US" altLang="ja-JP" sz="1600" b="0">
              <a:solidFill>
                <a:srgbClr val="000000"/>
              </a:solidFill>
              <a:latin typeface="メイリオ" panose="020B0604030504040204" pitchFamily="50" charset="-128"/>
              <a:ea typeface="メイリオ" panose="020B0604030504040204" pitchFamily="50" charset="-128"/>
            </a:rPr>
            <a:t>※Ug</a:t>
          </a:r>
          <a:r>
            <a:rPr kumimoji="1" lang="ja-JP" altLang="en-US" sz="1600" b="0">
              <a:solidFill>
                <a:srgbClr val="000000"/>
              </a:solidFill>
              <a:latin typeface="メイリオ" panose="020B0604030504040204" pitchFamily="50" charset="-128"/>
              <a:ea typeface="メイリオ" panose="020B0604030504040204" pitchFamily="50" charset="-128"/>
            </a:rPr>
            <a:t>値の入力が可能な場合は、入力任意です。</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＜注意＞</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ja-JP" altLang="en-US" sz="1600" b="1">
              <a:solidFill>
                <a:srgbClr val="FF0000"/>
              </a:solidFill>
              <a:latin typeface="メイリオ" panose="020B0604030504040204" pitchFamily="50" charset="-128"/>
              <a:ea typeface="メイリオ" panose="020B0604030504040204" pitchFamily="50" charset="-128"/>
            </a:rPr>
            <a:t>三層複層</a:t>
          </a:r>
          <a:r>
            <a:rPr kumimoji="1" lang="ja-JP" altLang="en-US" sz="1600" b="1">
              <a:solidFill>
                <a:srgbClr val="000000"/>
              </a:solidFill>
              <a:latin typeface="メイリオ" panose="020B0604030504040204" pitchFamily="50" charset="-128"/>
              <a:ea typeface="メイリオ" panose="020B0604030504040204" pitchFamily="50" charset="-128"/>
            </a:rPr>
            <a:t>の場合は以下の定義に沿って入力ください。</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・中空層種類（</a:t>
          </a:r>
          <a:r>
            <a:rPr kumimoji="1" lang="en-US" altLang="ja-JP" sz="1600" b="0">
              <a:solidFill>
                <a:srgbClr val="000000"/>
              </a:solidFill>
              <a:latin typeface="メイリオ" panose="020B0604030504040204" pitchFamily="50" charset="-128"/>
              <a:ea typeface="メイリオ" panose="020B0604030504040204" pitchFamily="50" charset="-128"/>
            </a:rPr>
            <a:t>1</a:t>
          </a:r>
          <a:r>
            <a:rPr kumimoji="1" lang="ja-JP" altLang="en-US" sz="1600" b="0">
              <a:solidFill>
                <a:srgbClr val="000000"/>
              </a:solidFill>
              <a:latin typeface="メイリオ" panose="020B0604030504040204" pitchFamily="50" charset="-128"/>
              <a:ea typeface="メイリオ" panose="020B0604030504040204" pitchFamily="50" charset="-128"/>
            </a:rPr>
            <a:t>）、中空層厚さ（</a:t>
          </a:r>
          <a:r>
            <a:rPr kumimoji="1" lang="en-US" altLang="ja-JP" sz="1600" b="0">
              <a:solidFill>
                <a:srgbClr val="000000"/>
              </a:solidFill>
              <a:latin typeface="メイリオ" panose="020B0604030504040204" pitchFamily="50" charset="-128"/>
              <a:ea typeface="メイリオ" panose="020B0604030504040204" pitchFamily="50" charset="-128"/>
            </a:rPr>
            <a:t>1</a:t>
          </a:r>
          <a:r>
            <a:rPr kumimoji="1" lang="ja-JP" altLang="en-US" sz="1600" b="0">
              <a:solidFill>
                <a:srgbClr val="000000"/>
              </a:solidFill>
              <a:latin typeface="メイリオ" panose="020B0604030504040204" pitchFamily="50" charset="-128"/>
              <a:ea typeface="メイリオ" panose="020B0604030504040204" pitchFamily="50" charset="-128"/>
            </a:rPr>
            <a:t>）：屋</a:t>
          </a:r>
          <a:r>
            <a:rPr kumimoji="1" lang="ja-JP" altLang="en-US" sz="1600" b="0">
              <a:solidFill>
                <a:srgbClr val="FF0000"/>
              </a:solidFill>
              <a:latin typeface="メイリオ" panose="020B0604030504040204" pitchFamily="50" charset="-128"/>
              <a:ea typeface="メイリオ" panose="020B0604030504040204" pitchFamily="50" charset="-128"/>
            </a:rPr>
            <a:t>外</a:t>
          </a:r>
          <a:r>
            <a:rPr kumimoji="1" lang="ja-JP" altLang="en-US" sz="1600" b="0">
              <a:solidFill>
                <a:srgbClr val="000000"/>
              </a:solidFill>
              <a:latin typeface="メイリオ" panose="020B0604030504040204" pitchFamily="50" charset="-128"/>
              <a:ea typeface="メイリオ" panose="020B0604030504040204" pitchFamily="50" charset="-128"/>
            </a:rPr>
            <a:t>側の中空層の情報</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・中空層種類（</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）、中空層厚さ（</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）：屋</a:t>
          </a:r>
          <a:r>
            <a:rPr kumimoji="1" lang="ja-JP" altLang="en-US" sz="1600" b="0">
              <a:solidFill>
                <a:srgbClr val="FF0000"/>
              </a:solidFill>
              <a:latin typeface="メイリオ" panose="020B0604030504040204" pitchFamily="50" charset="-128"/>
              <a:ea typeface="メイリオ" panose="020B0604030504040204" pitchFamily="50" charset="-128"/>
            </a:rPr>
            <a:t>内</a:t>
          </a:r>
          <a:r>
            <a:rPr kumimoji="1" lang="ja-JP" altLang="en-US" sz="1600" b="0">
              <a:solidFill>
                <a:srgbClr val="000000"/>
              </a:solidFill>
              <a:latin typeface="メイリオ" panose="020B0604030504040204" pitchFamily="50" charset="-128"/>
              <a:ea typeface="メイリオ" panose="020B0604030504040204" pitchFamily="50" charset="-128"/>
            </a:rPr>
            <a:t>側の中空層の情報</a:t>
          </a: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②中空層厚さが一定の数値しかない場合は以下のように入力ください。</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］のように該当数値を二回入力。</a:t>
          </a:r>
        </a:p>
        <a:p>
          <a:pPr algn="l"/>
          <a:endParaRPr kumimoji="1" lang="ja-JP" altLang="en-US" sz="500" b="0">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③中空層厚さが一定数値以上で</a:t>
          </a:r>
          <a:r>
            <a:rPr kumimoji="1" lang="en-US" altLang="ja-JP" sz="1600" b="1">
              <a:solidFill>
                <a:srgbClr val="000000"/>
              </a:solidFill>
              <a:latin typeface="メイリオ" panose="020B0604030504040204" pitchFamily="50" charset="-128"/>
              <a:ea typeface="メイリオ" panose="020B0604030504040204" pitchFamily="50" charset="-128"/>
            </a:rPr>
            <a:t>Ug</a:t>
          </a:r>
          <a:r>
            <a:rPr kumimoji="1" lang="ja-JP" altLang="en-US" sz="1600" b="1">
              <a:solidFill>
                <a:srgbClr val="000000"/>
              </a:solidFill>
              <a:latin typeface="メイリオ" panose="020B0604030504040204" pitchFamily="50" charset="-128"/>
              <a:ea typeface="メイリオ" panose="020B0604030504040204" pitchFamily="50" charset="-128"/>
            </a:rPr>
            <a:t>値が変わらない場合、</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000000"/>
              </a:solidFill>
              <a:latin typeface="メイリオ" panose="020B0604030504040204" pitchFamily="50" charset="-128"/>
              <a:ea typeface="メイリオ" panose="020B0604030504040204" pitchFamily="50" charset="-128"/>
            </a:rPr>
            <a:t>　以下の定義に沿って入力ください。</a:t>
          </a:r>
        </a:p>
        <a:p>
          <a:pPr algn="l"/>
          <a:r>
            <a:rPr kumimoji="1" lang="ja-JP" altLang="en-US" sz="1600" b="0">
              <a:solidFill>
                <a:srgbClr val="000000"/>
              </a:solidFill>
              <a:latin typeface="メイリオ" panose="020B0604030504040204" pitchFamily="50" charset="-128"/>
              <a:ea typeface="メイリオ" panose="020B0604030504040204" pitchFamily="50" charset="-128"/>
            </a:rPr>
            <a:t>・中空層厚さによる変化で</a:t>
          </a:r>
          <a:r>
            <a:rPr kumimoji="1" lang="en-US" altLang="ja-JP" sz="1600" b="0">
              <a:solidFill>
                <a:srgbClr val="FF0000"/>
              </a:solidFill>
              <a:latin typeface="メイリオ" panose="020B0604030504040204" pitchFamily="50" charset="-128"/>
              <a:ea typeface="メイリオ" panose="020B0604030504040204" pitchFamily="50" charset="-128"/>
            </a:rPr>
            <a:t>Ug</a:t>
          </a:r>
          <a:r>
            <a:rPr kumimoji="1" lang="ja-JP" altLang="en-US" sz="1600" b="0">
              <a:solidFill>
                <a:srgbClr val="FF0000"/>
              </a:solidFill>
              <a:latin typeface="メイリオ" panose="020B0604030504040204" pitchFamily="50" charset="-128"/>
              <a:ea typeface="メイリオ" panose="020B0604030504040204" pitchFamily="50" charset="-128"/>
            </a:rPr>
            <a:t>値に変化がある</a:t>
          </a:r>
          <a:r>
            <a:rPr kumimoji="1" lang="ja-JP" altLang="en-US" sz="1600" b="0">
              <a:solidFill>
                <a:srgbClr val="000000"/>
              </a:solidFill>
              <a:latin typeface="メイリオ" panose="020B0604030504040204" pitchFamily="50" charset="-128"/>
              <a:ea typeface="メイリオ" panose="020B0604030504040204" pitchFamily="50" charset="-128"/>
            </a:rPr>
            <a:t>場合</a:t>
          </a: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8</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10</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11</a:t>
          </a:r>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12</a:t>
          </a:r>
          <a:r>
            <a:rPr kumimoji="1" lang="ja-JP" altLang="en-US"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a:t>
          </a:r>
          <a:r>
            <a:rPr kumimoji="1" lang="en-US" altLang="ja-JP" sz="1600" b="0">
              <a:solidFill>
                <a:srgbClr val="000000"/>
              </a:solidFill>
              <a:latin typeface="メイリオ" panose="020B0604030504040204" pitchFamily="50" charset="-128"/>
              <a:ea typeface="メイリオ" panose="020B0604030504040204" pitchFamily="50" charset="-128"/>
            </a:rPr>
            <a:t>mm</a:t>
          </a:r>
          <a:r>
            <a:rPr kumimoji="1" lang="ja-JP" altLang="en-US" sz="1600" b="0">
              <a:solidFill>
                <a:srgbClr val="000000"/>
              </a:solidFill>
              <a:latin typeface="メイリオ" panose="020B0604030504040204" pitchFamily="50" charset="-128"/>
              <a:ea typeface="メイリオ" panose="020B0604030504040204" pitchFamily="50" charset="-128"/>
            </a:rPr>
            <a:t>以上は中空層厚さによる変化で</a:t>
          </a:r>
          <a:r>
            <a:rPr kumimoji="1" lang="en-US" altLang="ja-JP" sz="1600" b="0">
              <a:solidFill>
                <a:srgbClr val="FF0000"/>
              </a:solidFill>
              <a:latin typeface="メイリオ" panose="020B0604030504040204" pitchFamily="50" charset="-128"/>
              <a:ea typeface="メイリオ" panose="020B0604030504040204" pitchFamily="50" charset="-128"/>
            </a:rPr>
            <a:t>Ug</a:t>
          </a:r>
          <a:r>
            <a:rPr kumimoji="1" lang="ja-JP" altLang="en-US" sz="1600" b="0">
              <a:solidFill>
                <a:srgbClr val="FF0000"/>
              </a:solidFill>
              <a:latin typeface="メイリオ" panose="020B0604030504040204" pitchFamily="50" charset="-128"/>
              <a:ea typeface="メイリオ" panose="020B0604030504040204" pitchFamily="50" charset="-128"/>
            </a:rPr>
            <a:t>値が変わらない</a:t>
          </a:r>
          <a:r>
            <a:rPr kumimoji="1" lang="ja-JP" altLang="en-US" sz="1600" b="0">
              <a:solidFill>
                <a:srgbClr val="000000"/>
              </a:solidFill>
              <a:latin typeface="メイリオ" panose="020B0604030504040204" pitchFamily="50" charset="-128"/>
              <a:ea typeface="メイリオ" panose="020B0604030504040204" pitchFamily="50" charset="-128"/>
            </a:rPr>
            <a:t>場合</a:t>
          </a:r>
        </a:p>
        <a:p>
          <a:pPr algn="l"/>
          <a:r>
            <a:rPr kumimoji="1" lang="ja-JP" altLang="en-US" sz="1600" b="0">
              <a:solidFill>
                <a:srgbClr val="000000"/>
              </a:solidFill>
              <a:latin typeface="メイリオ" panose="020B0604030504040204" pitchFamily="50" charset="-128"/>
              <a:ea typeface="メイリオ" panose="020B0604030504040204" pitchFamily="50" charset="-128"/>
            </a:rPr>
            <a:t>　：例）［</a:t>
          </a:r>
          <a:r>
            <a:rPr kumimoji="1" lang="en-US" altLang="ja-JP" sz="1600" b="0">
              <a:solidFill>
                <a:srgbClr val="000000"/>
              </a:solidFill>
              <a:latin typeface="メイリオ" panose="020B0604030504040204" pitchFamily="50" charset="-128"/>
              <a:ea typeface="メイリオ" panose="020B0604030504040204" pitchFamily="50" charset="-128"/>
            </a:rPr>
            <a:t>12</a:t>
          </a:r>
          <a:r>
            <a:rPr kumimoji="1" lang="ja-JP" altLang="en-US" sz="1600" b="0">
              <a:solidFill>
                <a:srgbClr val="000000"/>
              </a:solidFill>
              <a:latin typeface="メイリオ" panose="020B0604030504040204" pitchFamily="50" charset="-128"/>
              <a:ea typeface="メイリオ" panose="020B0604030504040204" pitchFamily="50" charset="-128"/>
            </a:rPr>
            <a:t>］［以上］、［</a:t>
          </a:r>
          <a:r>
            <a:rPr kumimoji="1" lang="en-US" altLang="ja-JP" sz="1600" b="0">
              <a:solidFill>
                <a:srgbClr val="000000"/>
              </a:solidFill>
              <a:latin typeface="メイリオ" panose="020B0604030504040204" pitchFamily="50" charset="-128"/>
              <a:ea typeface="メイリオ" panose="020B0604030504040204" pitchFamily="50" charset="-128"/>
            </a:rPr>
            <a:t>14</a:t>
          </a:r>
          <a:r>
            <a:rPr kumimoji="1" lang="ja-JP" altLang="en-US" sz="1600" b="0">
              <a:solidFill>
                <a:srgbClr val="000000"/>
              </a:solidFill>
              <a:latin typeface="メイリオ" panose="020B0604030504040204" pitchFamily="50" charset="-128"/>
              <a:ea typeface="メイリオ" panose="020B0604030504040204" pitchFamily="50" charset="-128"/>
            </a:rPr>
            <a:t>］［以上］</a:t>
          </a:r>
        </a:p>
      </xdr:txBody>
    </xdr:sp>
    <xdr:clientData/>
  </xdr:twoCellAnchor>
  <xdr:twoCellAnchor editAs="oneCell">
    <xdr:from>
      <xdr:col>19</xdr:col>
      <xdr:colOff>354157</xdr:colOff>
      <xdr:row>20</xdr:row>
      <xdr:rowOff>294410</xdr:rowOff>
    </xdr:from>
    <xdr:to>
      <xdr:col>22</xdr:col>
      <xdr:colOff>562579</xdr:colOff>
      <xdr:row>37</xdr:row>
      <xdr:rowOff>140787</xdr:rowOff>
    </xdr:to>
    <xdr:sp macro="" textlink="">
      <xdr:nvSpPr>
        <xdr:cNvPr id="14" name="吹き出し: 角を丸めた四角形 13">
          <a:extLst>
            <a:ext uri="{FF2B5EF4-FFF2-40B4-BE49-F238E27FC236}">
              <a16:creationId xmlns:a16="http://schemas.microsoft.com/office/drawing/2014/main" id="{A4DF373B-431F-4880-95DC-2C9742DE1E85}"/>
            </a:ext>
          </a:extLst>
        </xdr:cNvPr>
        <xdr:cNvSpPr/>
      </xdr:nvSpPr>
      <xdr:spPr>
        <a:xfrm>
          <a:off x="33253205" y="7309648"/>
          <a:ext cx="6887866" cy="5247052"/>
        </a:xfrm>
        <a:prstGeom prst="wedgeRoundRectCallout">
          <a:avLst>
            <a:gd name="adj1" fmla="val -6093"/>
            <a:gd name="adj2" fmla="val -8044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Ug</a:t>
          </a:r>
          <a:r>
            <a:rPr kumimoji="1" lang="ja-JP" altLang="en-US" sz="1600" b="1">
              <a:solidFill>
                <a:srgbClr val="000000"/>
              </a:solidFill>
              <a:latin typeface="メイリオ" panose="020B0604030504040204" pitchFamily="50" charset="-128"/>
              <a:ea typeface="メイリオ" panose="020B0604030504040204" pitchFamily="50" charset="-128"/>
            </a:rPr>
            <a:t>値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U</a:t>
          </a:r>
          <a:r>
            <a:rPr kumimoji="1" lang="ja-JP" altLang="en-US" sz="1600" b="1">
              <a:solidFill>
                <a:srgbClr val="000000"/>
              </a:solidFill>
              <a:latin typeface="メイリオ" panose="020B0604030504040204" pitchFamily="50" charset="-128"/>
              <a:ea typeface="メイリオ" panose="020B0604030504040204" pitchFamily="50" charset="-128"/>
            </a:rPr>
            <a:t>ｗ値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該当の製品カタログ（仕様書等）に記載の値を入力してください。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en-US" altLang="ja-JP" sz="1600" b="0">
              <a:solidFill>
                <a:srgbClr val="000000"/>
              </a:solidFill>
              <a:latin typeface="メイリオ" panose="020B0604030504040204" pitchFamily="50" charset="-128"/>
              <a:ea typeface="メイリオ" panose="020B0604030504040204" pitchFamily="50" charset="-128"/>
            </a:rPr>
            <a:t>※Uw</a:t>
          </a:r>
          <a:r>
            <a:rPr kumimoji="1" lang="ja-JP" altLang="en-US" sz="1600" b="0">
              <a:solidFill>
                <a:srgbClr val="000000"/>
              </a:solidFill>
              <a:latin typeface="メイリオ" panose="020B0604030504040204" pitchFamily="50" charset="-128"/>
              <a:ea typeface="メイリオ" panose="020B0604030504040204" pitchFamily="50" charset="-128"/>
            </a:rPr>
            <a:t>値は必須で入力してください。（有効数字</a:t>
          </a:r>
          <a:r>
            <a:rPr kumimoji="1" lang="en-US" altLang="ja-JP" sz="1600" b="0">
              <a:solidFill>
                <a:srgbClr val="000000"/>
              </a:solidFill>
              <a:latin typeface="メイリオ" panose="020B0604030504040204" pitchFamily="50" charset="-128"/>
              <a:ea typeface="メイリオ" panose="020B0604030504040204" pitchFamily="50" charset="-128"/>
            </a:rPr>
            <a:t>2</a:t>
          </a:r>
          <a:r>
            <a:rPr kumimoji="1" lang="ja-JP" altLang="en-US" sz="1600" b="0">
              <a:solidFill>
                <a:srgbClr val="000000"/>
              </a:solidFill>
              <a:latin typeface="メイリオ" panose="020B0604030504040204" pitchFamily="50" charset="-128"/>
              <a:ea typeface="メイリオ" panose="020B0604030504040204" pitchFamily="50" charset="-128"/>
            </a:rPr>
            <a:t>桁まで）</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内窓の評価に用いる外窓仕様は、「金属製建具＋単板ガラス」</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としてください。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en-US" altLang="ja-JP" sz="1600" b="0">
              <a:solidFill>
                <a:srgbClr val="000000"/>
              </a:solidFill>
              <a:latin typeface="メイリオ" panose="020B0604030504040204" pitchFamily="50" charset="-128"/>
              <a:ea typeface="メイリオ" panose="020B0604030504040204" pitchFamily="50" charset="-128"/>
            </a:rPr>
            <a:t>※Ug</a:t>
          </a:r>
          <a:r>
            <a:rPr kumimoji="1" lang="ja-JP" altLang="en-US" sz="1600" b="0">
              <a:solidFill>
                <a:srgbClr val="000000"/>
              </a:solidFill>
              <a:latin typeface="メイリオ" panose="020B0604030504040204" pitchFamily="50" charset="-128"/>
              <a:ea typeface="メイリオ" panose="020B0604030504040204" pitchFamily="50" charset="-128"/>
            </a:rPr>
            <a:t>値は中空層種類および厚さの入力が可能な場合は、</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入力任意です。</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入力ができない値の場合は、</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通信欄に記載ください。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24</xdr:col>
      <xdr:colOff>1052381</xdr:colOff>
      <xdr:row>23</xdr:row>
      <xdr:rowOff>50225</xdr:rowOff>
    </xdr:from>
    <xdr:to>
      <xdr:col>27</xdr:col>
      <xdr:colOff>1152119</xdr:colOff>
      <xdr:row>54</xdr:row>
      <xdr:rowOff>84923</xdr:rowOff>
    </xdr:to>
    <xdr:grpSp>
      <xdr:nvGrpSpPr>
        <xdr:cNvPr id="15" name="グループ化 14">
          <a:extLst>
            <a:ext uri="{FF2B5EF4-FFF2-40B4-BE49-F238E27FC236}">
              <a16:creationId xmlns:a16="http://schemas.microsoft.com/office/drawing/2014/main" id="{E0BFA4ED-7FC5-49C3-B7A0-EF3546D60F7F}"/>
            </a:ext>
          </a:extLst>
        </xdr:cNvPr>
        <xdr:cNvGrpSpPr/>
      </xdr:nvGrpSpPr>
      <xdr:grpSpPr>
        <a:xfrm>
          <a:off x="44347836" y="7774134"/>
          <a:ext cx="7875601" cy="9698244"/>
          <a:chOff x="36004500" y="9233510"/>
          <a:chExt cx="6771409" cy="10524989"/>
        </a:xfrm>
      </xdr:grpSpPr>
      <xdr:sp macro="" textlink="">
        <xdr:nvSpPr>
          <xdr:cNvPr id="16" name="吹き出し: 角を丸めた四角形 15">
            <a:extLst>
              <a:ext uri="{FF2B5EF4-FFF2-40B4-BE49-F238E27FC236}">
                <a16:creationId xmlns:a16="http://schemas.microsoft.com/office/drawing/2014/main" id="{E87C2638-D2D2-F9BF-6FCE-2096B9187C95}"/>
              </a:ext>
            </a:extLst>
          </xdr:cNvPr>
          <xdr:cNvSpPr/>
        </xdr:nvSpPr>
        <xdr:spPr>
          <a:xfrm>
            <a:off x="36004500" y="9233510"/>
            <a:ext cx="6771409" cy="10524989"/>
          </a:xfrm>
          <a:prstGeom prst="wedgeRoundRectCallout">
            <a:avLst>
              <a:gd name="adj1" fmla="val -15187"/>
              <a:gd name="adj2" fmla="val -5931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Meiryo UI" panose="020B0604030504040204" pitchFamily="50" charset="-128"/>
                <a:ea typeface="Meiryo UI" panose="020B0604030504040204" pitchFamily="50" charset="-128"/>
              </a:rPr>
              <a:t>【</a:t>
            </a:r>
            <a:r>
              <a:rPr kumimoji="1" lang="ja-JP" altLang="en-US" sz="1600" b="1">
                <a:solidFill>
                  <a:srgbClr val="000000"/>
                </a:solidFill>
                <a:latin typeface="Meiryo UI" panose="020B0604030504040204" pitchFamily="50" charset="-128"/>
                <a:ea typeface="Meiryo UI" panose="020B0604030504040204" pitchFamily="50" charset="-128"/>
              </a:rPr>
              <a:t>　ワイルドカードの内訳一覧　</a:t>
            </a:r>
            <a:r>
              <a:rPr kumimoji="1" lang="en-US" altLang="ja-JP" sz="1600" b="1">
                <a:solidFill>
                  <a:srgbClr val="000000"/>
                </a:solidFill>
                <a:latin typeface="Meiryo UI" panose="020B0604030504040204" pitchFamily="50" charset="-128"/>
                <a:ea typeface="Meiryo UI" panose="020B0604030504040204" pitchFamily="50" charset="-128"/>
              </a:rPr>
              <a:t>】</a:t>
            </a:r>
          </a:p>
          <a:p>
            <a:pPr algn="l"/>
            <a:r>
              <a:rPr kumimoji="1" lang="ja-JP" altLang="en-US" sz="1600" b="1" u="sng">
                <a:solidFill>
                  <a:srgbClr val="000000"/>
                </a:solidFill>
                <a:latin typeface="Meiryo UI" panose="020B0604030504040204" pitchFamily="50" charset="-128"/>
                <a:ea typeface="Meiryo UI" panose="020B0604030504040204" pitchFamily="50" charset="-128"/>
              </a:rPr>
              <a:t>ワイルドカードを用いた場合、ワイルドカードの内訳一覧を入力してください。</a:t>
            </a:r>
          </a:p>
          <a:p>
            <a:pPr algn="l"/>
            <a:r>
              <a:rPr kumimoji="1" lang="ja-JP" altLang="en-US" sz="1600" b="0" u="none">
                <a:solidFill>
                  <a:srgbClr val="000000"/>
                </a:solidFill>
                <a:latin typeface="Meiryo UI" panose="020B0604030504040204" pitchFamily="50" charset="-128"/>
                <a:ea typeface="Meiryo UI" panose="020B0604030504040204" pitchFamily="50" charset="-128"/>
              </a:rPr>
              <a:t>製品カタログ（仕様書等）に記載の型番を入力、入力方法は以下を参照</a:t>
            </a:r>
          </a:p>
          <a:p>
            <a:pPr algn="l"/>
            <a:endParaRPr kumimoji="1" lang="en-US" altLang="ja-JP" sz="1600" b="1">
              <a:solidFill>
                <a:srgbClr val="000000"/>
              </a:solidFill>
              <a:latin typeface="Meiryo UI" panose="020B0604030504040204" pitchFamily="50" charset="-128"/>
              <a:ea typeface="Meiryo UI" panose="020B0604030504040204" pitchFamily="50" charset="-128"/>
            </a:endParaRPr>
          </a:p>
        </xdr:txBody>
      </xdr:sp>
      <xdr:sp macro="" textlink="">
        <xdr:nvSpPr>
          <xdr:cNvPr id="26" name="四角形: 角を丸くする 25">
            <a:extLst>
              <a:ext uri="{FF2B5EF4-FFF2-40B4-BE49-F238E27FC236}">
                <a16:creationId xmlns:a16="http://schemas.microsoft.com/office/drawing/2014/main" id="{FB1241E4-7DFD-CF0E-29CD-BF98EAE886D7}"/>
              </a:ext>
            </a:extLst>
          </xdr:cNvPr>
          <xdr:cNvSpPr/>
        </xdr:nvSpPr>
        <xdr:spPr>
          <a:xfrm>
            <a:off x="36376743" y="11295330"/>
            <a:ext cx="6057556" cy="7107250"/>
          </a:xfrm>
          <a:prstGeom prst="roundRect">
            <a:avLst>
              <a:gd name="adj" fmla="val 2715"/>
            </a:avLst>
          </a:prstGeom>
          <a:solidFill>
            <a:sysClr val="window" lastClr="FFFFFF"/>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1" u="sng" baseline="0">
                <a:solidFill>
                  <a:srgbClr val="FF0000"/>
                </a:solidFill>
                <a:effectLst/>
                <a:latin typeface="Meiryo UI" panose="020B0604030504040204" pitchFamily="50" charset="-128"/>
                <a:ea typeface="Meiryo UI" panose="020B0604030504040204" pitchFamily="50" charset="-128"/>
                <a:cs typeface="+mn-cs"/>
              </a:rPr>
              <a:t>◆ワイルドカードの内訳一覧　入力方法について◆</a:t>
            </a:r>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1" u="sng" baseline="0">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t>型番に「■」を入力した場合、該当する枝番、枝番の意味する仕様・内容等を「ワイルドカードの内訳一覧」にカンマ区切りで入力してください</a:t>
            </a:r>
            <a:br>
              <a:rPr kumimoji="1" lang="ja-JP" altLang="en-US" sz="1600" b="1" u="none">
                <a:solidFill>
                  <a:srgbClr val="FF0000"/>
                </a:solidFill>
                <a:effectLst/>
                <a:latin typeface="Meiryo UI" panose="020B0604030504040204" pitchFamily="50" charset="-128"/>
                <a:ea typeface="Meiryo UI" panose="020B0604030504040204" pitchFamily="50" charset="-128"/>
                <a:cs typeface="+mn-cs"/>
              </a:rPr>
            </a:br>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■に含まれる可能性のある枝番をすべて入力してください。</a:t>
            </a:r>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ja-JP" altLang="en-US" sz="1600" b="0" u="none">
                <a:solidFill>
                  <a:srgbClr val="FF0000"/>
                </a:solidFill>
                <a:effectLst/>
                <a:latin typeface="Meiryo UI" panose="020B0604030504040204" pitchFamily="50" charset="-128"/>
                <a:ea typeface="Meiryo UI" panose="020B0604030504040204" pitchFamily="50" charset="-128"/>
                <a:cs typeface="+mn-cs"/>
              </a:rPr>
              <a:t>ただし、能力や性能値が異なる場合は別の型番として入力してください。</a:t>
            </a:r>
          </a:p>
          <a:p>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入力例）製品</a:t>
            </a:r>
            <a:r>
              <a:rPr kumimoji="1" lang="ja-JP" altLang="ja-JP" sz="1600" b="0">
                <a:solidFill>
                  <a:srgbClr val="FF0000"/>
                </a:solidFill>
                <a:effectLst/>
                <a:latin typeface="Meiryo UI" panose="020B0604030504040204" pitchFamily="50" charset="-128"/>
                <a:ea typeface="Meiryo UI" panose="020B0604030504040204" pitchFamily="50" charset="-128"/>
                <a:cs typeface="+mn-cs"/>
              </a:rPr>
              <a:t>カタログ記載型番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XYZ-123FL</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XYZ-123GK</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性能値・能力値が確定する代表型番部分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XYZ-123</a:t>
            </a:r>
            <a:endParaRPr lang="ja-JP" altLang="ja-JP" sz="1600">
              <a:solidFill>
                <a:srgbClr val="FF0000"/>
              </a:solidFill>
              <a:effectLst/>
              <a:latin typeface="Meiryo UI" panose="020B0604030504040204" pitchFamily="50" charset="-128"/>
              <a:ea typeface="Meiryo UI" panose="020B0604030504040204" pitchFamily="50" charset="-128"/>
            </a:endParaRPr>
          </a:p>
          <a:p>
            <a:r>
              <a:rPr kumimoji="1" lang="ja-JP" altLang="ja-JP" sz="1600" b="0">
                <a:solidFill>
                  <a:srgbClr val="FF0000"/>
                </a:solidFill>
                <a:effectLst/>
                <a:latin typeface="Meiryo UI" panose="020B0604030504040204" pitchFamily="50" charset="-128"/>
                <a:ea typeface="Meiryo UI" panose="020B0604030504040204" pitchFamily="50" charset="-128"/>
                <a:cs typeface="+mn-cs"/>
              </a:rPr>
              <a:t>性能値・能力値に影響のない枝番部分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-FL(</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●●仕様</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p>
          <a:p>
            <a:r>
              <a:rPr kumimoji="1" lang="ja-JP" altLang="en-US" sz="1600" b="0">
                <a:solidFill>
                  <a:srgbClr val="FF0000"/>
                </a:solidFill>
                <a:effectLst/>
                <a:latin typeface="Meiryo UI" panose="020B0604030504040204" pitchFamily="50" charset="-128"/>
                <a:ea typeface="Meiryo UI" panose="020B0604030504040204" pitchFamily="50" charset="-128"/>
                <a:cs typeface="+mn-cs"/>
              </a:rPr>
              <a:t>　　　　　　　　　　　　　　　　　　　　              </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-GK(</a:t>
            </a:r>
            <a:r>
              <a:rPr kumimoji="1" lang="ja-JP" altLang="en-US" sz="1600" b="0">
                <a:solidFill>
                  <a:srgbClr val="FF0000"/>
                </a:solidFill>
                <a:effectLst/>
                <a:latin typeface="Meiryo UI" panose="020B0604030504040204" pitchFamily="50" charset="-128"/>
                <a:ea typeface="Meiryo UI" panose="020B0604030504040204" pitchFamily="50" charset="-128"/>
                <a:cs typeface="+mn-cs"/>
              </a:rPr>
              <a:t>○○タイプ</a:t>
            </a:r>
            <a:r>
              <a:rPr kumimoji="1" lang="en-US" altLang="ja-JP" sz="1600" b="0">
                <a:solidFill>
                  <a:srgbClr val="FF0000"/>
                </a:solidFill>
                <a:effectLst/>
                <a:latin typeface="Meiryo UI" panose="020B0604030504040204" pitchFamily="50" charset="-128"/>
                <a:ea typeface="Meiryo UI" panose="020B0604030504040204" pitchFamily="50" charset="-128"/>
                <a:cs typeface="+mn-cs"/>
              </a:rPr>
              <a:t>)</a:t>
            </a:r>
            <a:endParaRPr lang="ja-JP" altLang="ja-JP" sz="1600">
              <a:solidFill>
                <a:srgbClr val="FF0000"/>
              </a:solidFill>
              <a:effectLst/>
              <a:latin typeface="Meiryo UI" panose="020B0604030504040204" pitchFamily="50" charset="-128"/>
              <a:ea typeface="Meiryo UI" panose="020B0604030504040204" pitchFamily="50" charset="-128"/>
            </a:endParaRPr>
          </a:p>
          <a:p>
            <a:pPr algn="l"/>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リストに入力する型番　　：</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XYZ-123■</a:t>
            </a:r>
            <a:endParaRPr kumimoji="0" lang="en-US" altLang="ja-JP" sz="1600" b="0" u="none">
              <a:solidFill>
                <a:srgbClr val="FF0000"/>
              </a:solidFill>
              <a:effectLst/>
              <a:latin typeface="Meiryo UI" panose="020B0604030504040204" pitchFamily="50" charset="-128"/>
              <a:ea typeface="Meiryo UI" panose="020B0604030504040204" pitchFamily="50" charset="-128"/>
              <a:cs typeface="+mn-cs"/>
            </a:endParaRPr>
          </a:p>
          <a:p>
            <a:pPr algn="l"/>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　内訳一覧に入力する枝番　：</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-FL(</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●●仕様</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),-GK(</a:t>
            </a:r>
            <a:r>
              <a:rPr kumimoji="0" lang="ja-JP" altLang="en-US" sz="1600" b="1" u="sng">
                <a:solidFill>
                  <a:srgbClr val="FF0000"/>
                </a:solidFill>
                <a:effectLst/>
                <a:latin typeface="Meiryo UI" panose="020B0604030504040204" pitchFamily="50" charset="-128"/>
                <a:ea typeface="Meiryo UI" panose="020B0604030504040204" pitchFamily="50" charset="-128"/>
                <a:cs typeface="+mn-cs"/>
              </a:rPr>
              <a:t>○○タイプ</a:t>
            </a:r>
            <a:r>
              <a:rPr kumimoji="0" lang="en-US" altLang="ja-JP" sz="1600" b="1" u="sng">
                <a:solidFill>
                  <a:srgbClr val="FF0000"/>
                </a:solidFill>
                <a:effectLst/>
                <a:latin typeface="Meiryo UI" panose="020B0604030504040204" pitchFamily="50" charset="-128"/>
                <a:ea typeface="Meiryo UI" panose="020B0604030504040204" pitchFamily="50" charset="-128"/>
                <a:cs typeface="+mn-cs"/>
              </a:rPr>
              <a:t>)</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b="0" u="none">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枝番が</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2</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文字以上あっても、黒四角は</a:t>
            </a:r>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1</a:t>
            </a:r>
            <a:r>
              <a:rPr kumimoji="1" lang="ja-JP" altLang="ja-JP" sz="1600" b="1" u="sng">
                <a:solidFill>
                  <a:srgbClr val="FF0000"/>
                </a:solidFill>
                <a:effectLst/>
                <a:latin typeface="Meiryo UI" panose="020B0604030504040204" pitchFamily="50" charset="-128"/>
                <a:ea typeface="Meiryo UI" panose="020B0604030504040204" pitchFamily="50" charset="-128"/>
                <a:cs typeface="+mn-cs"/>
              </a:rPr>
              <a:t>文字</a:t>
            </a:r>
            <a:endParaRPr kumimoji="1" lang="en-US" altLang="ja-JP" sz="1600" b="1" u="sng">
              <a:solidFill>
                <a:srgbClr val="FF0000"/>
              </a:solidFill>
              <a:effectLst/>
              <a:latin typeface="Meiryo UI" panose="020B0604030504040204" pitchFamily="50" charset="-128"/>
              <a:ea typeface="Meiryo UI" panose="020B0604030504040204" pitchFamily="50" charset="-128"/>
              <a:cs typeface="+mn-cs"/>
            </a:endParaRPr>
          </a:p>
          <a:p>
            <a:r>
              <a:rPr kumimoji="1" lang="en-US" altLang="ja-JP" sz="1600" b="1" u="sng">
                <a:solidFill>
                  <a:srgbClr val="FF0000"/>
                </a:solidFill>
                <a:effectLst/>
                <a:latin typeface="Meiryo UI" panose="020B0604030504040204" pitchFamily="50" charset="-128"/>
                <a:ea typeface="Meiryo UI" panose="020B0604030504040204" pitchFamily="50" charset="-128"/>
                <a:cs typeface="+mn-cs"/>
              </a:rPr>
              <a:t>※</a:t>
            </a:r>
            <a:r>
              <a:rPr kumimoji="1" lang="ja-JP" altLang="en-US" sz="1600" b="1" u="sng">
                <a:solidFill>
                  <a:srgbClr val="FF0000"/>
                </a:solidFill>
                <a:effectLst/>
                <a:latin typeface="Meiryo UI" panose="020B0604030504040204" pitchFamily="50" charset="-128"/>
                <a:ea typeface="Meiryo UI" panose="020B0604030504040204" pitchFamily="50" charset="-128"/>
                <a:cs typeface="+mn-cs"/>
              </a:rPr>
              <a:t>　枝番と枝番の示す仕様はカンマ区切り入力する</a:t>
            </a:r>
            <a:endParaRPr lang="ja-JP" altLang="ja-JP" sz="1600" b="1">
              <a:solidFill>
                <a:srgbClr val="FF0000"/>
              </a:solidFill>
              <a:effectLst/>
              <a:latin typeface="Meiryo UI" panose="020B0604030504040204" pitchFamily="50" charset="-128"/>
              <a:ea typeface="Meiryo UI" panose="020B0604030504040204" pitchFamily="50" charset="-128"/>
            </a:endParaRPr>
          </a:p>
        </xdr:txBody>
      </xdr:sp>
    </xdr:grpSp>
    <xdr:clientData/>
  </xdr:twoCellAnchor>
  <xdr:twoCellAnchor>
    <xdr:from>
      <xdr:col>27</xdr:col>
      <xdr:colOff>1361503</xdr:colOff>
      <xdr:row>19</xdr:row>
      <xdr:rowOff>163660</xdr:rowOff>
    </xdr:from>
    <xdr:to>
      <xdr:col>28</xdr:col>
      <xdr:colOff>6123406</xdr:colOff>
      <xdr:row>47</xdr:row>
      <xdr:rowOff>163854</xdr:rowOff>
    </xdr:to>
    <xdr:sp macro="" textlink="">
      <xdr:nvSpPr>
        <xdr:cNvPr id="29" name="吹き出し: 角を丸めた四角形 28">
          <a:extLst>
            <a:ext uri="{FF2B5EF4-FFF2-40B4-BE49-F238E27FC236}">
              <a16:creationId xmlns:a16="http://schemas.microsoft.com/office/drawing/2014/main" id="{B78D97A9-C7FF-4920-9E76-1F31BE2588D6}"/>
            </a:ext>
          </a:extLst>
        </xdr:cNvPr>
        <xdr:cNvSpPr/>
      </xdr:nvSpPr>
      <xdr:spPr>
        <a:xfrm>
          <a:off x="52432821" y="6796524"/>
          <a:ext cx="6874721" cy="8728557"/>
        </a:xfrm>
        <a:prstGeom prst="wedgeRoundRectCallout">
          <a:avLst>
            <a:gd name="adj1" fmla="val -4862"/>
            <a:gd name="adj2" fmla="val -6068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型番表示可否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本事業の特設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サイトでの製品型番公表可否を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公表可　＝「１」</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公表不可＝「０」</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通信欄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への連絡事項がございましたらご活用ください。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ja-JP" altLang="en-US"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入力例</a:t>
          </a:r>
          <a:r>
            <a:rPr kumimoji="1" lang="en-US" altLang="ja-JP"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・新製品のため製品型番はありません。</a:t>
          </a:r>
        </a:p>
        <a:p>
          <a:pPr algn="l"/>
          <a:r>
            <a:rPr kumimoji="1" lang="ja-JP" altLang="en-US" sz="1600" b="0">
              <a:solidFill>
                <a:srgbClr val="000000"/>
              </a:solidFill>
              <a:latin typeface="メイリオ" panose="020B0604030504040204" pitchFamily="50" charset="-128"/>
              <a:ea typeface="メイリオ" panose="020B0604030504040204" pitchFamily="50" charset="-128"/>
            </a:rPr>
            <a:t>　製品カタログの「○□△</a:t>
          </a:r>
          <a:r>
            <a:rPr kumimoji="1" lang="en-US" altLang="ja-JP" sz="1600" b="0">
              <a:solidFill>
                <a:srgbClr val="000000"/>
              </a:solidFill>
              <a:latin typeface="メイリオ" panose="020B0604030504040204" pitchFamily="50" charset="-128"/>
              <a:ea typeface="メイリオ" panose="020B0604030504040204" pitchFamily="50" charset="-128"/>
            </a:rPr>
            <a:t>(3</a:t>
          </a:r>
          <a:r>
            <a:rPr kumimoji="1" lang="ja-JP" altLang="en-US" sz="1600" b="0">
              <a:solidFill>
                <a:srgbClr val="000000"/>
              </a:solidFill>
              <a:latin typeface="メイリオ" panose="020B0604030504040204" pitchFamily="50" charset="-128"/>
              <a:ea typeface="メイリオ" panose="020B0604030504040204" pitchFamily="50" charset="-128"/>
            </a:rPr>
            <a:t>ページ部分</a:t>
          </a:r>
          <a:r>
            <a:rPr kumimoji="1" lang="en-US" altLang="ja-JP" sz="1600" b="0">
              <a:solidFill>
                <a:srgbClr val="000000"/>
              </a:solidFill>
              <a:latin typeface="メイリオ" panose="020B0604030504040204" pitchFamily="50" charset="-128"/>
              <a:ea typeface="メイリオ" panose="020B0604030504040204" pitchFamily="50" charset="-128"/>
            </a:rPr>
            <a:t>)</a:t>
          </a:r>
          <a:r>
            <a:rPr kumimoji="1" lang="ja-JP" altLang="en-US" sz="1600" b="0">
              <a:solidFill>
                <a:srgbClr val="000000"/>
              </a:solidFill>
              <a:latin typeface="メイリオ" panose="020B0604030504040204" pitchFamily="50" charset="-128"/>
              <a:ea typeface="メイリオ" panose="020B0604030504040204" pitchFamily="50" charset="-128"/>
            </a:rPr>
            <a:t>」の製品申請です。</a:t>
          </a:r>
        </a:p>
        <a:p>
          <a:pPr algn="l"/>
          <a:r>
            <a:rPr kumimoji="1" lang="ja-JP" altLang="en-US" sz="1600" b="0">
              <a:solidFill>
                <a:srgbClr val="000000"/>
              </a:solidFill>
              <a:latin typeface="メイリオ" panose="020B0604030504040204" pitchFamily="50" charset="-128"/>
              <a:ea typeface="メイリオ" panose="020B0604030504040204" pitchFamily="50" charset="-128"/>
            </a:rPr>
            <a:t>・特定のお客様向けの製品のため、</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ページ非公表を希望</a:t>
          </a:r>
        </a:p>
        <a:p>
          <a:pPr algn="l"/>
          <a:r>
            <a:rPr kumimoji="1" lang="ja-JP" altLang="en-US" sz="1600" b="0">
              <a:solidFill>
                <a:srgbClr val="000000"/>
              </a:solidFill>
              <a:latin typeface="メイリオ" panose="020B0604030504040204" pitchFamily="50" charset="-128"/>
              <a:ea typeface="メイリオ" panose="020B0604030504040204" pitchFamily="50" charset="-128"/>
            </a:rPr>
            <a:t>・製品名の修正を希望</a:t>
          </a:r>
        </a:p>
        <a:p>
          <a:pPr algn="l"/>
          <a:r>
            <a:rPr kumimoji="1" lang="ja-JP" altLang="en-US" sz="1600" b="0">
              <a:solidFill>
                <a:srgbClr val="000000"/>
              </a:solidFill>
              <a:latin typeface="メイリオ" panose="020B0604030504040204" pitchFamily="50" charset="-128"/>
              <a:ea typeface="メイリオ" panose="020B0604030504040204" pitchFamily="50" charset="-128"/>
            </a:rPr>
            <a:t>・廃番のため削除を希望　　　等</a:t>
          </a:r>
        </a:p>
      </xdr:txBody>
    </xdr:sp>
    <xdr:clientData/>
  </xdr:twoCellAnchor>
  <xdr:twoCellAnchor editAs="oneCell">
    <xdr:from>
      <xdr:col>3</xdr:col>
      <xdr:colOff>1125682</xdr:colOff>
      <xdr:row>16</xdr:row>
      <xdr:rowOff>138546</xdr:rowOff>
    </xdr:from>
    <xdr:to>
      <xdr:col>6</xdr:col>
      <xdr:colOff>2078322</xdr:colOff>
      <xdr:row>62</xdr:row>
      <xdr:rowOff>103909</xdr:rowOff>
    </xdr:to>
    <xdr:grpSp>
      <xdr:nvGrpSpPr>
        <xdr:cNvPr id="4" name="グループ化 3">
          <a:extLst>
            <a:ext uri="{FF2B5EF4-FFF2-40B4-BE49-F238E27FC236}">
              <a16:creationId xmlns:a16="http://schemas.microsoft.com/office/drawing/2014/main" id="{CF6BCD6A-3D93-4623-B921-F4201DF39D90}"/>
            </a:ext>
          </a:extLst>
        </xdr:cNvPr>
        <xdr:cNvGrpSpPr/>
      </xdr:nvGrpSpPr>
      <xdr:grpSpPr>
        <a:xfrm>
          <a:off x="4052455" y="5680364"/>
          <a:ext cx="12036276" cy="13889181"/>
          <a:chOff x="7580827" y="10633141"/>
          <a:chExt cx="9095029" cy="10737604"/>
        </a:xfrm>
      </xdr:grpSpPr>
      <xdr:sp macro="" textlink="">
        <xdr:nvSpPr>
          <xdr:cNvPr id="17" name="吹き出し: 角を丸めた四角形 16">
            <a:extLst>
              <a:ext uri="{FF2B5EF4-FFF2-40B4-BE49-F238E27FC236}">
                <a16:creationId xmlns:a16="http://schemas.microsoft.com/office/drawing/2014/main" id="{5D32C35B-1F67-98A3-C9C8-C08C443CF746}"/>
              </a:ext>
            </a:extLst>
          </xdr:cNvPr>
          <xdr:cNvSpPr/>
        </xdr:nvSpPr>
        <xdr:spPr>
          <a:xfrm>
            <a:off x="7580827" y="10633141"/>
            <a:ext cx="9095029" cy="10737604"/>
          </a:xfrm>
          <a:prstGeom prst="wedgeRoundRectCallout">
            <a:avLst>
              <a:gd name="adj1" fmla="val 37287"/>
              <a:gd name="adj2" fmla="val -52751"/>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製品名・製品愛称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メーカー型番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登録型番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1">
                <a:solidFill>
                  <a:srgbClr val="FF0000"/>
                </a:solidFill>
                <a:latin typeface="メイリオ" panose="020B0604030504040204" pitchFamily="50" charset="-128"/>
                <a:ea typeface="メイリオ" panose="020B0604030504040204" pitchFamily="50" charset="-128"/>
              </a:rPr>
              <a:t>＜新規＞</a:t>
            </a:r>
            <a:br>
              <a:rPr kumimoji="1" lang="ja-JP" altLang="en-US" sz="1600" b="1">
                <a:solidFill>
                  <a:srgbClr val="FF0000"/>
                </a:solidFill>
                <a:latin typeface="メイリオ" panose="020B0604030504040204" pitchFamily="50" charset="-128"/>
                <a:ea typeface="メイリオ" panose="020B0604030504040204" pitchFamily="50" charset="-128"/>
              </a:rPr>
            </a:br>
            <a:r>
              <a:rPr kumimoji="1" lang="ja-JP" altLang="en-US" sz="1600" b="1">
                <a:solidFill>
                  <a:srgbClr val="000000"/>
                </a:solidFill>
                <a:latin typeface="メイリオ" panose="020B0604030504040204" pitchFamily="50" charset="-128"/>
                <a:ea typeface="メイリオ" panose="020B0604030504040204" pitchFamily="50" charset="-128"/>
              </a:rPr>
              <a:t>項番５</a:t>
            </a:r>
            <a:r>
              <a:rPr kumimoji="1" lang="ja-JP" altLang="en-US" sz="1600" b="0">
                <a:solidFill>
                  <a:srgbClr val="000000"/>
                </a:solidFill>
                <a:latin typeface="メイリオ" panose="020B0604030504040204" pitchFamily="50" charset="-128"/>
                <a:ea typeface="メイリオ" panose="020B0604030504040204" pitchFamily="50" charset="-128"/>
              </a:rPr>
              <a:t>の製品名・製品愛称　</a:t>
            </a:r>
            <a:r>
              <a:rPr kumimoji="1" lang="ja-JP" altLang="en-US" sz="1600" b="1">
                <a:solidFill>
                  <a:srgbClr val="000000"/>
                </a:solidFill>
                <a:latin typeface="メイリオ" panose="020B0604030504040204" pitchFamily="50" charset="-128"/>
                <a:ea typeface="メイリオ" panose="020B0604030504040204" pitchFamily="50" charset="-128"/>
              </a:rPr>
              <a:t>項番６</a:t>
            </a:r>
            <a:r>
              <a:rPr kumimoji="1" lang="ja-JP" altLang="en-US" sz="1600" b="0">
                <a:solidFill>
                  <a:srgbClr val="000000"/>
                </a:solidFill>
                <a:latin typeface="メイリオ" panose="020B0604030504040204" pitchFamily="50" charset="-128"/>
                <a:ea typeface="メイリオ" panose="020B0604030504040204" pitchFamily="50" charset="-128"/>
              </a:rPr>
              <a:t>のメーカー型番は、製品カタログ（仕様書等）に記載の</a:t>
            </a:r>
          </a:p>
          <a:p>
            <a:pPr algn="l"/>
            <a:r>
              <a:rPr kumimoji="1" lang="ja-JP" altLang="en-US" sz="1600" b="0">
                <a:solidFill>
                  <a:srgbClr val="000000"/>
                </a:solidFill>
                <a:latin typeface="メイリオ" panose="020B0604030504040204" pitchFamily="50" charset="-128"/>
                <a:ea typeface="メイリオ" panose="020B0604030504040204" pitchFamily="50" charset="-128"/>
              </a:rPr>
              <a:t>情報を入力してください。審査の際、照合元として利用させていただきます。</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項番７</a:t>
            </a:r>
            <a:r>
              <a:rPr kumimoji="1" lang="ja-JP" altLang="en-US" sz="1600" b="0">
                <a:solidFill>
                  <a:srgbClr val="000000"/>
                </a:solidFill>
                <a:latin typeface="メイリオ" panose="020B0604030504040204" pitchFamily="50" charset="-128"/>
                <a:ea typeface="メイリオ" panose="020B0604030504040204" pitchFamily="50" charset="-128"/>
              </a:rPr>
              <a:t>の</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登録型番は入力不要です。</a:t>
            </a:r>
            <a:endParaRPr kumimoji="1" lang="ja-JP" altLang="en-US"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1">
                <a:solidFill>
                  <a:srgbClr val="FF0000"/>
                </a:solidFill>
                <a:latin typeface="メイリオ" panose="020B0604030504040204" pitchFamily="50" charset="-128"/>
                <a:ea typeface="メイリオ" panose="020B0604030504040204" pitchFamily="50" charset="-128"/>
              </a:rPr>
              <a:t>＜更新・削除＞</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項番５</a:t>
            </a:r>
            <a:r>
              <a:rPr kumimoji="1" lang="ja-JP" altLang="en-US" sz="1600" b="0">
                <a:solidFill>
                  <a:srgbClr val="000000"/>
                </a:solidFill>
                <a:latin typeface="メイリオ" panose="020B0604030504040204" pitchFamily="50" charset="-128"/>
                <a:ea typeface="メイリオ" panose="020B0604030504040204" pitchFamily="50" charset="-128"/>
              </a:rPr>
              <a:t>の製品名・製品愛称、</a:t>
            </a:r>
            <a:r>
              <a:rPr kumimoji="1" lang="ja-JP" altLang="en-US" sz="1600" b="1">
                <a:solidFill>
                  <a:srgbClr val="000000"/>
                </a:solidFill>
                <a:latin typeface="メイリオ" panose="020B0604030504040204" pitchFamily="50" charset="-128"/>
                <a:ea typeface="メイリオ" panose="020B0604030504040204" pitchFamily="50" charset="-128"/>
              </a:rPr>
              <a:t>項番７</a:t>
            </a:r>
            <a:r>
              <a:rPr kumimoji="1" lang="ja-JP" altLang="en-US" sz="1600" b="0">
                <a:solidFill>
                  <a:srgbClr val="000000"/>
                </a:solidFill>
                <a:latin typeface="メイリオ" panose="020B0604030504040204" pitchFamily="50" charset="-128"/>
                <a:ea typeface="メイリオ" panose="020B0604030504040204" pitchFamily="50" charset="-128"/>
              </a:rPr>
              <a:t>の</a:t>
            </a:r>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登録型番　は、特設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サイトに記載の情報を入力してください。</a:t>
            </a:r>
          </a:p>
          <a:p>
            <a:pPr algn="l"/>
            <a:r>
              <a:rPr kumimoji="1" lang="ja-JP" altLang="en-US" sz="1600" b="1">
                <a:solidFill>
                  <a:srgbClr val="000000"/>
                </a:solidFill>
                <a:latin typeface="メイリオ" panose="020B0604030504040204" pitchFamily="50" charset="-128"/>
                <a:ea typeface="メイリオ" panose="020B0604030504040204" pitchFamily="50" charset="-128"/>
              </a:rPr>
              <a:t>項番６</a:t>
            </a:r>
            <a:r>
              <a:rPr kumimoji="1" lang="ja-JP" altLang="en-US" sz="1600" b="0">
                <a:solidFill>
                  <a:srgbClr val="000000"/>
                </a:solidFill>
                <a:latin typeface="メイリオ" panose="020B0604030504040204" pitchFamily="50" charset="-128"/>
                <a:ea typeface="メイリオ" panose="020B0604030504040204" pitchFamily="50" charset="-128"/>
              </a:rPr>
              <a:t>のメーカー型番は製品カタログ（仕様書等）に記載の製品型番を入力してください。</a:t>
            </a:r>
          </a:p>
        </xdr:txBody>
      </xdr:sp>
      <xdr:sp macro="" textlink="">
        <xdr:nvSpPr>
          <xdr:cNvPr id="19" name="正方形/長方形 18">
            <a:extLst>
              <a:ext uri="{FF2B5EF4-FFF2-40B4-BE49-F238E27FC236}">
                <a16:creationId xmlns:a16="http://schemas.microsoft.com/office/drawing/2014/main" id="{33D4ED25-F55E-DE2B-71B8-49A0B9608358}"/>
              </a:ext>
            </a:extLst>
          </xdr:cNvPr>
          <xdr:cNvSpPr/>
        </xdr:nvSpPr>
        <xdr:spPr>
          <a:xfrm>
            <a:off x="7970728" y="19303703"/>
            <a:ext cx="8109007" cy="1417988"/>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＜ワイルドカード＞</a:t>
            </a:r>
          </a:p>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ワイルドカード「■」を用いる場合、項番１７「ワイルドカードの内訳一覧」に、</a:t>
            </a:r>
          </a:p>
          <a:p>
            <a:r>
              <a:rPr kumimoji="1" lang="ja-JP" altLang="en-US" sz="1600" b="0">
                <a:solidFill>
                  <a:srgbClr val="FF0000"/>
                </a:solidFill>
                <a:effectLst/>
                <a:latin typeface="メイリオ" panose="020B0604030504040204" pitchFamily="50" charset="-128"/>
                <a:ea typeface="メイリオ" panose="020B0604030504040204" pitchFamily="50" charset="-128"/>
                <a:cs typeface="+mn-cs"/>
              </a:rPr>
              <a:t>「識別可能なすべての枝番と枝番が意味する使用・内容等」を入力してください。</a:t>
            </a:r>
          </a:p>
        </xdr:txBody>
      </xdr:sp>
      <xdr:sp macro="" textlink="">
        <xdr:nvSpPr>
          <xdr:cNvPr id="20" name="正方形/長方形 19">
            <a:extLst>
              <a:ext uri="{FF2B5EF4-FFF2-40B4-BE49-F238E27FC236}">
                <a16:creationId xmlns:a16="http://schemas.microsoft.com/office/drawing/2014/main" id="{CCE44D3E-F955-C0B1-07E5-7B9B30189D9D}"/>
              </a:ext>
            </a:extLst>
          </xdr:cNvPr>
          <xdr:cNvSpPr/>
        </xdr:nvSpPr>
        <xdr:spPr>
          <a:xfrm>
            <a:off x="7988476" y="17682679"/>
            <a:ext cx="8099425" cy="152567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＜型番がない場合＞</a:t>
            </a:r>
            <a:endPar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貴社の命名規則に則り、メーカー型番を発番してください。</a:t>
            </a:r>
            <a:endPar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万が一、型番の発番が難しい場合には項番２０「</a:t>
            </a:r>
            <a:r>
              <a:rPr kumimoji="1" lang="en-US" altLang="ja-JP" sz="1600" b="0" u="none" baseline="0">
                <a:solidFill>
                  <a:srgbClr val="FF0000"/>
                </a:solidFill>
                <a:effectLst/>
                <a:latin typeface="メイリオ" panose="020B0604030504040204" pitchFamily="50" charset="-128"/>
                <a:ea typeface="メイリオ" panose="020B0604030504040204" pitchFamily="50" charset="-128"/>
                <a:cs typeface="+mn-cs"/>
              </a:rPr>
              <a:t>SII</a:t>
            </a:r>
            <a:r>
              <a:rPr kumimoji="1" lang="ja-JP" altLang="en-US" sz="1600" b="0" u="none" baseline="0">
                <a:solidFill>
                  <a:srgbClr val="FF0000"/>
                </a:solidFill>
                <a:effectLst/>
                <a:latin typeface="メイリオ" panose="020B0604030504040204" pitchFamily="50" charset="-128"/>
                <a:ea typeface="メイリオ" panose="020B0604030504040204" pitchFamily="50" charset="-128"/>
                <a:cs typeface="+mn-cs"/>
              </a:rPr>
              <a:t>通信欄」に理由を記載の上、提出してください。</a:t>
            </a:r>
          </a:p>
        </xdr:txBody>
      </xdr:sp>
      <xdr:sp macro="" textlink="">
        <xdr:nvSpPr>
          <xdr:cNvPr id="21" name="正方形/長方形 20">
            <a:extLst>
              <a:ext uri="{FF2B5EF4-FFF2-40B4-BE49-F238E27FC236}">
                <a16:creationId xmlns:a16="http://schemas.microsoft.com/office/drawing/2014/main" id="{A5359052-4723-2B88-2236-2ABE1AC56504}"/>
              </a:ext>
            </a:extLst>
          </xdr:cNvPr>
          <xdr:cNvSpPr/>
        </xdr:nvSpPr>
        <xdr:spPr>
          <a:xfrm>
            <a:off x="8008814" y="13867515"/>
            <a:ext cx="8080892" cy="3700521"/>
          </a:xfrm>
          <a:prstGeom prst="rect">
            <a:avLst/>
          </a:prstGeom>
          <a:solidFill>
            <a:schemeClr val="bg1"/>
          </a:solidFill>
          <a:ln w="349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◆製品型番リスト　入力ルール◆</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■製品名、型番、数値は製品カタログ（仕様書など）の記載と一致させること</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■数値の入力欄において、単位記号は含めないこと</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■半角</a:t>
            </a:r>
            <a:r>
              <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全角入力について</a:t>
            </a: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・英数字、記号（</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スラッシュ、</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ハイフン等）　→　半角　　　</a:t>
            </a: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・漢字、片仮名、平仮名　→　全角</a:t>
            </a: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■基準値を満たす型番を登録すること</a:t>
            </a:r>
            <a:endPar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■環境依存文字は使用しないこと</a:t>
            </a:r>
            <a:endParaRPr kumimoji="1" lang="en-US" altLang="ja-JP"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例）②、</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Ⅱ</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en-US" altLang="ja-JP"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K </a:t>
            </a:r>
            <a:r>
              <a:rPr kumimoji="1" lang="ja-JP" altLang="en-US" sz="1800" b="0" u="none">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等</a:t>
            </a:r>
          </a:p>
          <a:p>
            <a:pPr algn="l"/>
            <a:endParaRPr kumimoji="1" lang="ja-JP" altLang="en-US" sz="1800" b="0" u="sng">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2" name="角丸四角形 5">
          <a:extLst>
            <a:ext uri="{FF2B5EF4-FFF2-40B4-BE49-F238E27FC236}">
              <a16:creationId xmlns:a16="http://schemas.microsoft.com/office/drawing/2014/main" id="{58B68447-DC0F-4110-AE51-79EFCF87755B}"/>
            </a:ext>
          </a:extLst>
        </xdr:cNvPr>
        <xdr:cNvSpPr/>
      </xdr:nvSpPr>
      <xdr:spPr>
        <a:xfrm>
          <a:off x="28575" y="28575"/>
          <a:ext cx="2987675" cy="41063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建築外皮　＜断熱窓＞／基準値</a:t>
          </a:r>
        </a:p>
      </xdr:txBody>
    </xdr:sp>
    <xdr:clientData/>
  </xdr:twoCellAnchor>
  <xdr:twoCellAnchor editAs="oneCell">
    <xdr:from>
      <xdr:col>0</xdr:col>
      <xdr:colOff>30480</xdr:colOff>
      <xdr:row>3</xdr:row>
      <xdr:rowOff>0</xdr:rowOff>
    </xdr:from>
    <xdr:to>
      <xdr:col>11</xdr:col>
      <xdr:colOff>610233</xdr:colOff>
      <xdr:row>19</xdr:row>
      <xdr:rowOff>160319</xdr:rowOff>
    </xdr:to>
    <xdr:pic>
      <xdr:nvPicPr>
        <xdr:cNvPr id="8" name="図 7">
          <a:extLst>
            <a:ext uri="{FF2B5EF4-FFF2-40B4-BE49-F238E27FC236}">
              <a16:creationId xmlns:a16="http://schemas.microsoft.com/office/drawing/2014/main" id="{72E35CA8-7E29-4272-8EDD-B13367E8CFA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 y="617220"/>
          <a:ext cx="7300593" cy="34521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21</xdr:row>
      <xdr:rowOff>54428</xdr:rowOff>
    </xdr:from>
    <xdr:to>
      <xdr:col>2</xdr:col>
      <xdr:colOff>381000</xdr:colOff>
      <xdr:row>24</xdr:row>
      <xdr:rowOff>3629</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0" y="4340678"/>
          <a:ext cx="2041071" cy="561522"/>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1400"/>
            <a:t>編集不可</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6B0ED-322C-42D1-9AEA-C859857CB0A9}">
  <sheetPr>
    <tabColor theme="9" tint="0.79998168889431442"/>
  </sheetPr>
  <dimension ref="A1:AR46"/>
  <sheetViews>
    <sheetView showGridLines="0" tabSelected="1" view="pageBreakPreview" zoomScaleNormal="100" zoomScaleSheetLayoutView="100" workbookViewId="0"/>
  </sheetViews>
  <sheetFormatPr defaultColWidth="3.125" defaultRowHeight="18" customHeight="1" x14ac:dyDescent="0.15"/>
  <cols>
    <col min="1" max="16384" width="3.125" style="130"/>
  </cols>
  <sheetData>
    <row r="1" spans="1:44" ht="18"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row>
    <row r="2" spans="1:44" ht="37.5" x14ac:dyDescent="0.15">
      <c r="A2" s="1"/>
      <c r="B2" s="148" t="s">
        <v>131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row>
    <row r="3" spans="1:44" ht="18"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row>
    <row r="4" spans="1:44" ht="33" x14ac:dyDescent="0.15">
      <c r="A4" s="1"/>
      <c r="B4" s="149" t="s">
        <v>101</v>
      </c>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row>
    <row r="5" spans="1:44" ht="18" customHeight="1" x14ac:dyDescent="0.15">
      <c r="A5" s="1"/>
      <c r="B5" s="150"/>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row>
    <row r="6" spans="1:44" ht="18" customHeight="1" x14ac:dyDescent="0.15">
      <c r="A6" s="1"/>
      <c r="B6" s="211" t="s">
        <v>102</v>
      </c>
      <c r="C6" s="212"/>
      <c r="D6" s="212"/>
      <c r="E6" s="212"/>
      <c r="F6" s="213"/>
      <c r="G6" s="211" t="s">
        <v>103</v>
      </c>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3"/>
      <c r="AN6" s="1"/>
      <c r="AO6" s="1"/>
      <c r="AP6" s="1"/>
      <c r="AQ6" s="1"/>
      <c r="AR6" s="1"/>
    </row>
    <row r="7" spans="1:44" ht="39.950000000000003" customHeight="1" x14ac:dyDescent="0.15">
      <c r="A7" s="1"/>
      <c r="B7" s="210" t="s">
        <v>104</v>
      </c>
      <c r="C7" s="210"/>
      <c r="D7" s="210"/>
      <c r="E7" s="210"/>
      <c r="F7" s="210"/>
      <c r="G7" s="14" t="s">
        <v>105</v>
      </c>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2"/>
      <c r="AN7" s="1"/>
      <c r="AO7" s="1"/>
      <c r="AP7" s="1"/>
      <c r="AQ7" s="1"/>
      <c r="AR7" s="1"/>
    </row>
    <row r="8" spans="1:44" ht="39.950000000000003" customHeight="1" x14ac:dyDescent="0.15">
      <c r="A8" s="1"/>
      <c r="B8" s="210" t="s">
        <v>106</v>
      </c>
      <c r="C8" s="210"/>
      <c r="D8" s="210"/>
      <c r="E8" s="210"/>
      <c r="F8" s="210"/>
      <c r="G8" s="151" t="s">
        <v>193</v>
      </c>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2"/>
      <c r="AN8" s="1"/>
      <c r="AO8" s="1"/>
      <c r="AP8" s="1"/>
      <c r="AQ8" s="1"/>
      <c r="AR8" s="1"/>
    </row>
    <row r="9" spans="1:44" ht="20.100000000000001" customHeight="1" x14ac:dyDescent="0.15">
      <c r="A9" s="1"/>
      <c r="B9" s="210" t="s">
        <v>108</v>
      </c>
      <c r="C9" s="210"/>
      <c r="D9" s="210"/>
      <c r="E9" s="210"/>
      <c r="F9" s="210"/>
      <c r="G9" s="153" t="s">
        <v>142</v>
      </c>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2"/>
      <c r="AN9" s="1"/>
      <c r="AO9" s="1"/>
      <c r="AP9" s="1"/>
      <c r="AQ9" s="1"/>
      <c r="AR9" s="1"/>
    </row>
    <row r="10" spans="1:44" ht="20.100000000000001" customHeight="1" x14ac:dyDescent="0.15">
      <c r="A10" s="1"/>
      <c r="B10" s="210"/>
      <c r="C10" s="210"/>
      <c r="D10" s="210"/>
      <c r="E10" s="210"/>
      <c r="F10" s="210"/>
      <c r="G10" s="154"/>
      <c r="H10" s="1" t="s">
        <v>220</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55"/>
      <c r="AN10" s="1"/>
      <c r="AO10" s="1"/>
      <c r="AP10" s="1"/>
      <c r="AQ10" s="1"/>
      <c r="AR10" s="1"/>
    </row>
    <row r="11" spans="1:44" ht="20.100000000000001" customHeight="1" x14ac:dyDescent="0.15">
      <c r="A11" s="1"/>
      <c r="B11" s="210"/>
      <c r="C11" s="210"/>
      <c r="D11" s="210"/>
      <c r="E11" s="210"/>
      <c r="F11" s="210"/>
      <c r="G11" s="156"/>
      <c r="H11" s="157" t="s">
        <v>117</v>
      </c>
      <c r="I11" s="157" t="s">
        <v>143</v>
      </c>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8"/>
      <c r="AN11" s="1"/>
      <c r="AO11" s="1"/>
      <c r="AP11" s="1"/>
      <c r="AQ11" s="1"/>
      <c r="AR11" s="1"/>
    </row>
    <row r="12" spans="1:44" ht="20.25" customHeight="1" x14ac:dyDescent="0.15">
      <c r="A12" s="1"/>
      <c r="B12" s="210" t="s">
        <v>109</v>
      </c>
      <c r="C12" s="210"/>
      <c r="D12" s="210"/>
      <c r="E12" s="210"/>
      <c r="F12" s="210"/>
      <c r="G12" s="1" t="s">
        <v>110</v>
      </c>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55"/>
      <c r="AN12" s="1"/>
      <c r="AO12" s="1"/>
      <c r="AP12" s="1"/>
      <c r="AQ12" s="1"/>
      <c r="AR12" s="1"/>
    </row>
    <row r="13" spans="1:44" ht="20.25" customHeight="1" x14ac:dyDescent="0.15">
      <c r="A13" s="1"/>
      <c r="B13" s="210"/>
      <c r="C13" s="210"/>
      <c r="D13" s="210"/>
      <c r="E13" s="210"/>
      <c r="F13" s="210"/>
      <c r="G13" s="1"/>
      <c r="H13" s="1" t="s">
        <v>107</v>
      </c>
      <c r="I13" s="1" t="s">
        <v>111</v>
      </c>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55"/>
      <c r="AN13" s="1"/>
      <c r="AO13" s="1"/>
      <c r="AP13" s="1"/>
      <c r="AQ13" s="1"/>
      <c r="AR13" s="1"/>
    </row>
    <row r="14" spans="1:44" ht="39.950000000000003" customHeight="1" x14ac:dyDescent="0.15">
      <c r="A14" s="1"/>
      <c r="B14" s="210" t="s">
        <v>112</v>
      </c>
      <c r="C14" s="210"/>
      <c r="D14" s="210"/>
      <c r="E14" s="210"/>
      <c r="F14" s="210"/>
      <c r="G14" s="151" t="s">
        <v>113</v>
      </c>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2"/>
      <c r="AN14" s="1"/>
      <c r="AO14" s="1"/>
      <c r="AP14" s="1"/>
      <c r="AQ14" s="1"/>
      <c r="AR14" s="1"/>
    </row>
    <row r="15" spans="1:44" ht="20.100000000000001" customHeight="1" x14ac:dyDescent="0.15">
      <c r="A15" s="1"/>
      <c r="B15" s="210" t="s">
        <v>16</v>
      </c>
      <c r="C15" s="210"/>
      <c r="D15" s="210"/>
      <c r="E15" s="210"/>
      <c r="F15" s="210"/>
      <c r="G15" s="153" t="s">
        <v>135</v>
      </c>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2"/>
      <c r="AN15" s="1"/>
      <c r="AO15" s="1"/>
      <c r="AP15" s="1"/>
      <c r="AQ15" s="1"/>
      <c r="AR15" s="1"/>
    </row>
    <row r="16" spans="1:44" ht="20.100000000000001" customHeight="1" x14ac:dyDescent="0.15">
      <c r="A16" s="1"/>
      <c r="B16" s="210"/>
      <c r="C16" s="210"/>
      <c r="D16" s="210"/>
      <c r="E16" s="210"/>
      <c r="F16" s="210"/>
      <c r="G16" s="156" t="s">
        <v>115</v>
      </c>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8"/>
      <c r="AN16" s="1"/>
      <c r="AO16" s="1"/>
      <c r="AP16" s="1"/>
      <c r="AQ16" s="1"/>
      <c r="AR16" s="1"/>
    </row>
    <row r="17" spans="1:44" ht="18"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row>
    <row r="18" spans="1:44" ht="33" x14ac:dyDescent="0.15">
      <c r="A18" s="1"/>
      <c r="B18" s="149" t="s">
        <v>116</v>
      </c>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row>
    <row r="19" spans="1:44" ht="18" customHeight="1" x14ac:dyDescent="0.15">
      <c r="A19" s="1"/>
      <c r="B19" s="159" t="s">
        <v>117</v>
      </c>
      <c r="C19" s="1" t="s">
        <v>118</v>
      </c>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ht="18" customHeight="1" x14ac:dyDescent="0.15">
      <c r="A20" s="1"/>
      <c r="B20" s="159" t="s">
        <v>117</v>
      </c>
      <c r="C20" s="1" t="s">
        <v>119</v>
      </c>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row>
    <row r="21" spans="1:44" ht="18" customHeight="1" x14ac:dyDescent="0.15">
      <c r="A21" s="1"/>
      <c r="B21" s="159" t="s">
        <v>117</v>
      </c>
      <c r="C21" s="1" t="s">
        <v>120</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row>
    <row r="22" spans="1:44" ht="18" customHeight="1" x14ac:dyDescent="0.15">
      <c r="A22" s="1"/>
      <c r="B22" s="159" t="s">
        <v>117</v>
      </c>
      <c r="C22" s="1" t="s">
        <v>121</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row>
    <row r="23" spans="1:44" ht="18" customHeight="1" x14ac:dyDescent="0.15">
      <c r="A23" s="1"/>
      <c r="B23" s="159" t="s">
        <v>117</v>
      </c>
      <c r="C23" s="1" t="s">
        <v>114</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row>
    <row r="24" spans="1:44" ht="18" customHeight="1" x14ac:dyDescent="0.15">
      <c r="A24" s="1"/>
      <c r="B24" s="159" t="s">
        <v>117</v>
      </c>
      <c r="C24" s="1" t="s">
        <v>122</v>
      </c>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row>
    <row r="25" spans="1:44" ht="18" customHeight="1" x14ac:dyDescent="0.15">
      <c r="A25" s="1"/>
      <c r="B25" s="159" t="s">
        <v>117</v>
      </c>
      <c r="C25" s="1" t="s">
        <v>195</v>
      </c>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row>
    <row r="26" spans="1:44" ht="18" customHeight="1" x14ac:dyDescent="0.15">
      <c r="A26" s="1"/>
      <c r="B26" s="159" t="s">
        <v>117</v>
      </c>
      <c r="C26" s="1" t="s">
        <v>137</v>
      </c>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row>
    <row r="27" spans="1:44" ht="18" customHeight="1" x14ac:dyDescent="0.15">
      <c r="A27" s="1"/>
      <c r="B27" s="159"/>
      <c r="C27" s="1" t="s">
        <v>138</v>
      </c>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row>
    <row r="28" spans="1:44" ht="18" customHeight="1" x14ac:dyDescent="0.15">
      <c r="A28" s="1"/>
      <c r="B28" s="159" t="s">
        <v>117</v>
      </c>
      <c r="C28" s="1" t="s">
        <v>139</v>
      </c>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row>
    <row r="29" spans="1:44" ht="18" customHeight="1" x14ac:dyDescent="0.15">
      <c r="A29" s="1"/>
      <c r="B29" s="159"/>
      <c r="C29" s="1" t="s">
        <v>140</v>
      </c>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row>
    <row r="30" spans="1:44" ht="18" customHeight="1" x14ac:dyDescent="0.1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row>
    <row r="31" spans="1:44" ht="33" x14ac:dyDescent="0.15">
      <c r="A31" s="1"/>
      <c r="B31" s="149" t="s">
        <v>123</v>
      </c>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row>
    <row r="32" spans="1:44" ht="18" customHeight="1" x14ac:dyDescent="0.15">
      <c r="A32" s="1"/>
      <c r="B32" s="5" t="s">
        <v>124</v>
      </c>
      <c r="C32" s="1" t="s">
        <v>125</v>
      </c>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row>
    <row r="33" spans="1:44" ht="18" customHeight="1" x14ac:dyDescent="0.15">
      <c r="A33" s="1"/>
      <c r="B33" s="5" t="s">
        <v>124</v>
      </c>
      <c r="C33" s="1" t="s">
        <v>126</v>
      </c>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1:44" ht="18" customHeight="1" x14ac:dyDescent="0.1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row r="35" spans="1:44" ht="18" customHeight="1" x14ac:dyDescent="0.1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4" ht="18" customHeight="1"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row>
    <row r="37" spans="1:44" ht="18"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row>
    <row r="38" spans="1:44" ht="18"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row>
    <row r="39" spans="1:44" ht="18"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row>
    <row r="40" spans="1:44" ht="18"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row>
    <row r="41" spans="1:44" ht="18"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row>
    <row r="42" spans="1:44" ht="18" customHeight="1" x14ac:dyDescent="0.15">
      <c r="A42" s="1"/>
      <c r="B42" s="5" t="s">
        <v>124</v>
      </c>
      <c r="C42" s="1" t="s">
        <v>127</v>
      </c>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row>
    <row r="43" spans="1:44" ht="18" customHeight="1" x14ac:dyDescent="0.15">
      <c r="A43" s="1"/>
      <c r="B43" s="5"/>
      <c r="C43" s="1" t="s">
        <v>128</v>
      </c>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row>
    <row r="44" spans="1:44" ht="18" customHeight="1" x14ac:dyDescent="0.15">
      <c r="A44" s="1"/>
      <c r="B44" s="5" t="s">
        <v>124</v>
      </c>
      <c r="C44" s="12" t="s">
        <v>129</v>
      </c>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row>
    <row r="45" spans="1:44" ht="18" customHeight="1" x14ac:dyDescent="0.15">
      <c r="A45" s="1"/>
      <c r="B45" s="5"/>
      <c r="C45" s="1" t="s">
        <v>130</v>
      </c>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row>
    <row r="46" spans="1:44" ht="18"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row>
  </sheetData>
  <sheetProtection algorithmName="SHA-512" hashValue="Uob0N1dmjYPdENVhg/MI5XqMl/t1C2A417lATjbK3DjOyR+HjWTm7wnSir7tadggXeAQzuJxntv38LTlQHwLag==" saltValue="dKuhTHn2OZcuSh1Yw+/Hzw==" spinCount="100000" sheet="1" objects="1" scenarios="1"/>
  <mergeCells count="8">
    <mergeCell ref="B14:F14"/>
    <mergeCell ref="B15:F16"/>
    <mergeCell ref="B6:F6"/>
    <mergeCell ref="G6:AM6"/>
    <mergeCell ref="B7:F7"/>
    <mergeCell ref="B8:F8"/>
    <mergeCell ref="B9:F11"/>
    <mergeCell ref="B12:F13"/>
  </mergeCells>
  <phoneticPr fontId="11"/>
  <hyperlinks>
    <hyperlink ref="B7:F7" location="入力例!A1" display="入力例" xr:uid="{BD56C22D-E3FB-4816-9963-AA41F092D5FD}"/>
    <hyperlink ref="B8:F8" location="【新規】!A1" display="【新規】" xr:uid="{A7BAAB5D-3D69-45A4-B59F-7E6DDCE1F009}"/>
    <hyperlink ref="B9:F11" location="'【更新】 '!A1" display="【更新】" xr:uid="{C4C07AC4-1A57-4A2C-838F-C50A264A08AF}"/>
    <hyperlink ref="B12:F13" location="【削除】!A1" display="【削除】" xr:uid="{BAB874DA-1EA7-4878-8A43-986DB8F8DB57}"/>
    <hyperlink ref="B14:F14" location="登録申請メールテンプレート!A1" display="登録申請メールテンプレート" xr:uid="{E8834EE9-5869-49FA-8803-45CB4BAAEFC3}"/>
    <hyperlink ref="B15:F16" location="基準値!A1" display="基準値" xr:uid="{2CB19E29-B984-4014-A2F7-EE41EC121453}"/>
  </hyperlinks>
  <pageMargins left="0.7" right="0.7" top="0.75" bottom="0.75" header="0.3" footer="0.3"/>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8AAB9-6206-4E18-AE02-637F6E4AF026}">
  <sheetPr codeName="Sheet2">
    <pageSetUpPr fitToPage="1"/>
  </sheetPr>
  <dimension ref="A1:AE59"/>
  <sheetViews>
    <sheetView showGridLines="0" view="pageBreakPreview" zoomScale="55" zoomScaleNormal="40" zoomScaleSheetLayoutView="55" workbookViewId="0">
      <pane ySplit="8" topLeftCell="A9" activePane="bottomLeft" state="frozen"/>
      <selection pane="bottomLeft" activeCell="F1" sqref="A1:XFD1048576"/>
    </sheetView>
  </sheetViews>
  <sheetFormatPr defaultColWidth="9" defaultRowHeight="16.5" x14ac:dyDescent="0.15"/>
  <cols>
    <col min="1" max="1" width="10.625" style="338" customWidth="1"/>
    <col min="2" max="2" width="11.625" style="339" bestFit="1" customWidth="1"/>
    <col min="3" max="3" width="16.125" style="339" bestFit="1" customWidth="1"/>
    <col min="4" max="4" width="36.5" style="339" customWidth="1"/>
    <col min="5" max="5" width="35.625" style="339" customWidth="1"/>
    <col min="6" max="6" width="73.125" style="339" customWidth="1"/>
    <col min="7" max="7" width="50" style="339" customWidth="1"/>
    <col min="8" max="8" width="41.875" style="339" customWidth="1"/>
    <col min="9" max="9" width="27.375" style="339" bestFit="1" customWidth="1"/>
    <col min="10" max="11" width="18.125" style="339" bestFit="1" customWidth="1"/>
    <col min="12" max="12" width="21.5" style="339" customWidth="1"/>
    <col min="13" max="13" width="9.625" style="339" customWidth="1"/>
    <col min="14" max="14" width="5.625" style="339" customWidth="1"/>
    <col min="15" max="15" width="9.625" style="339" customWidth="1"/>
    <col min="16" max="16" width="21.5" style="339" customWidth="1"/>
    <col min="17" max="17" width="9.625" style="339" customWidth="1"/>
    <col min="18" max="18" width="5.625" style="339" customWidth="1"/>
    <col min="19" max="19" width="9.625" style="339" customWidth="1"/>
    <col min="20" max="20" width="34.125" style="339" customWidth="1"/>
    <col min="21" max="21" width="25.125" style="339" bestFit="1" customWidth="1"/>
    <col min="22" max="22" width="28.625" style="339" customWidth="1"/>
    <col min="23" max="23" width="21.625" style="339" bestFit="1" customWidth="1"/>
    <col min="24" max="24" width="26.625" style="339" bestFit="1" customWidth="1"/>
    <col min="25" max="25" width="26.625" style="339" customWidth="1"/>
    <col min="26" max="26" width="37.5" style="339" customWidth="1"/>
    <col min="27" max="27" width="37.875" style="339" customWidth="1"/>
    <col min="28" max="28" width="27.625" style="339" bestFit="1" customWidth="1"/>
    <col min="29" max="29" width="90.625" style="339" customWidth="1"/>
    <col min="30" max="16384" width="9" style="339"/>
  </cols>
  <sheetData>
    <row r="1" spans="1:31" s="244" customFormat="1" ht="41.25" customHeight="1" x14ac:dyDescent="0.15">
      <c r="A1" s="239" t="s">
        <v>145</v>
      </c>
      <c r="B1" s="240"/>
      <c r="C1" s="240"/>
      <c r="D1" s="240"/>
      <c r="E1" s="240"/>
      <c r="F1" s="240"/>
      <c r="G1" s="241"/>
      <c r="H1" s="240"/>
      <c r="I1" s="240"/>
      <c r="J1" s="242"/>
      <c r="K1" s="243"/>
      <c r="L1" s="243"/>
      <c r="M1" s="243"/>
      <c r="N1" s="243"/>
      <c r="O1" s="243"/>
      <c r="P1" s="243"/>
      <c r="Q1" s="243"/>
      <c r="R1" s="243"/>
      <c r="S1" s="243"/>
      <c r="T1" s="243"/>
      <c r="U1" s="243"/>
      <c r="W1" s="245"/>
      <c r="AE1" s="244" t="s">
        <v>86</v>
      </c>
    </row>
    <row r="2" spans="1:31" s="252" customFormat="1" ht="60" customHeight="1" x14ac:dyDescent="0.15">
      <c r="A2" s="246" t="s">
        <v>148</v>
      </c>
      <c r="B2" s="246"/>
      <c r="C2" s="247" t="s">
        <v>99</v>
      </c>
      <c r="D2" s="247"/>
      <c r="E2" s="248" t="s">
        <v>150</v>
      </c>
      <c r="F2" s="249" t="s">
        <v>100</v>
      </c>
      <c r="G2" s="250" t="s">
        <v>2</v>
      </c>
      <c r="H2" s="251">
        <v>45701</v>
      </c>
      <c r="I2" s="250" t="s">
        <v>3</v>
      </c>
      <c r="J2" s="182">
        <f>COUNTIF($B$9:$B$58,"断熱窓")</f>
        <v>5</v>
      </c>
      <c r="AA2" s="253"/>
    </row>
    <row r="3" spans="1:31" s="244" customFormat="1" ht="15" customHeight="1" thickBot="1" x14ac:dyDescent="0.2">
      <c r="A3" s="254"/>
      <c r="B3" s="255"/>
      <c r="C3" s="255"/>
      <c r="D3" s="256"/>
      <c r="E3" s="257"/>
      <c r="F3" s="256"/>
      <c r="G3" s="256"/>
      <c r="H3" s="256"/>
      <c r="I3" s="256"/>
      <c r="J3" s="256"/>
      <c r="K3" s="257"/>
      <c r="L3" s="257"/>
      <c r="M3" s="257"/>
      <c r="N3" s="257"/>
      <c r="O3" s="257"/>
      <c r="P3" s="257"/>
      <c r="Q3" s="257"/>
      <c r="R3" s="257"/>
      <c r="S3" s="257"/>
      <c r="T3" s="257"/>
      <c r="U3" s="257"/>
      <c r="V3" s="256"/>
      <c r="W3" s="258"/>
      <c r="X3" s="256"/>
      <c r="Y3" s="256"/>
    </row>
    <row r="4" spans="1:31" s="244" customFormat="1" ht="19.5" x14ac:dyDescent="0.15">
      <c r="A4" s="259" t="s">
        <v>0</v>
      </c>
      <c r="B4" s="260">
        <f t="shared" ref="B4:M4" si="0">COLUMN()-1</f>
        <v>1</v>
      </c>
      <c r="C4" s="260">
        <f t="shared" si="0"/>
        <v>2</v>
      </c>
      <c r="D4" s="260">
        <f t="shared" si="0"/>
        <v>3</v>
      </c>
      <c r="E4" s="260">
        <f>COLUMN()-1</f>
        <v>4</v>
      </c>
      <c r="F4" s="260">
        <f>COLUMN()-1</f>
        <v>5</v>
      </c>
      <c r="G4" s="260">
        <f t="shared" si="0"/>
        <v>6</v>
      </c>
      <c r="H4" s="260">
        <f t="shared" si="0"/>
        <v>7</v>
      </c>
      <c r="I4" s="260">
        <f t="shared" si="0"/>
        <v>8</v>
      </c>
      <c r="J4" s="260">
        <f t="shared" si="0"/>
        <v>9</v>
      </c>
      <c r="K4" s="260">
        <f t="shared" si="0"/>
        <v>10</v>
      </c>
      <c r="L4" s="260">
        <f t="shared" si="0"/>
        <v>11</v>
      </c>
      <c r="M4" s="261">
        <f t="shared" si="0"/>
        <v>12</v>
      </c>
      <c r="N4" s="262"/>
      <c r="O4" s="263"/>
      <c r="P4" s="260">
        <f>COLUMN()-3</f>
        <v>13</v>
      </c>
      <c r="Q4" s="261">
        <f>COLUMN()-3</f>
        <v>14</v>
      </c>
      <c r="R4" s="262"/>
      <c r="S4" s="263"/>
      <c r="T4" s="260">
        <f>COLUMN()-5</f>
        <v>15</v>
      </c>
      <c r="U4" s="260">
        <f t="shared" ref="U4:AB4" si="1">COLUMN()-5</f>
        <v>16</v>
      </c>
      <c r="V4" s="260">
        <f t="shared" si="1"/>
        <v>17</v>
      </c>
      <c r="W4" s="260">
        <f t="shared" si="1"/>
        <v>18</v>
      </c>
      <c r="X4" s="260">
        <f t="shared" si="1"/>
        <v>19</v>
      </c>
      <c r="Y4" s="260">
        <f t="shared" si="1"/>
        <v>20</v>
      </c>
      <c r="Z4" s="260">
        <f t="shared" si="1"/>
        <v>21</v>
      </c>
      <c r="AA4" s="260">
        <f t="shared" si="1"/>
        <v>22</v>
      </c>
      <c r="AB4" s="264">
        <f t="shared" si="1"/>
        <v>23</v>
      </c>
      <c r="AC4" s="265">
        <f>COLUMN()-5</f>
        <v>24</v>
      </c>
    </row>
    <row r="5" spans="1:31" s="244" customFormat="1" ht="19.5" x14ac:dyDescent="0.15">
      <c r="A5" s="266" t="s">
        <v>4</v>
      </c>
      <c r="B5" s="267" t="s">
        <v>10</v>
      </c>
      <c r="C5" s="267" t="s">
        <v>9</v>
      </c>
      <c r="D5" s="268" t="s">
        <v>10</v>
      </c>
      <c r="E5" s="268" t="s">
        <v>10</v>
      </c>
      <c r="F5" s="268" t="s">
        <v>9</v>
      </c>
      <c r="G5" s="268" t="s">
        <v>64</v>
      </c>
      <c r="H5" s="268" t="s">
        <v>221</v>
      </c>
      <c r="I5" s="268" t="s">
        <v>9</v>
      </c>
      <c r="J5" s="269" t="s">
        <v>10</v>
      </c>
      <c r="K5" s="268" t="s">
        <v>11</v>
      </c>
      <c r="L5" s="270" t="s">
        <v>190</v>
      </c>
      <c r="M5" s="271"/>
      <c r="N5" s="271"/>
      <c r="O5" s="271"/>
      <c r="P5" s="271"/>
      <c r="Q5" s="271"/>
      <c r="R5" s="271"/>
      <c r="S5" s="271"/>
      <c r="T5" s="272"/>
      <c r="U5" s="268" t="s">
        <v>10</v>
      </c>
      <c r="V5" s="268" t="s">
        <v>9</v>
      </c>
      <c r="W5" s="268" t="s">
        <v>9</v>
      </c>
      <c r="X5" s="268" t="s">
        <v>10</v>
      </c>
      <c r="Y5" s="268" t="s">
        <v>9</v>
      </c>
      <c r="Z5" s="268" t="s">
        <v>11</v>
      </c>
      <c r="AA5" s="273" t="s">
        <v>64</v>
      </c>
      <c r="AB5" s="268" t="s">
        <v>9</v>
      </c>
      <c r="AC5" s="274" t="s">
        <v>64</v>
      </c>
    </row>
    <row r="6" spans="1:31" s="286" customFormat="1" ht="47.25" customHeight="1" x14ac:dyDescent="0.3">
      <c r="A6" s="275" t="s">
        <v>1</v>
      </c>
      <c r="B6" s="276" t="s">
        <v>17</v>
      </c>
      <c r="C6" s="276" t="s">
        <v>51</v>
      </c>
      <c r="D6" s="277" t="s">
        <v>148</v>
      </c>
      <c r="E6" s="278" t="s">
        <v>149</v>
      </c>
      <c r="F6" s="278" t="s">
        <v>44</v>
      </c>
      <c r="G6" s="278" t="s">
        <v>151</v>
      </c>
      <c r="H6" s="279" t="s">
        <v>152</v>
      </c>
      <c r="I6" s="279" t="s">
        <v>20</v>
      </c>
      <c r="J6" s="278" t="s">
        <v>167</v>
      </c>
      <c r="K6" s="278" t="s">
        <v>77</v>
      </c>
      <c r="L6" s="280" t="s">
        <v>173</v>
      </c>
      <c r="M6" s="281" t="s">
        <v>169</v>
      </c>
      <c r="N6" s="282"/>
      <c r="O6" s="283"/>
      <c r="P6" s="280" t="s">
        <v>171</v>
      </c>
      <c r="Q6" s="281" t="s">
        <v>170</v>
      </c>
      <c r="R6" s="282"/>
      <c r="S6" s="283"/>
      <c r="T6" s="280" t="s">
        <v>58</v>
      </c>
      <c r="U6" s="276" t="s">
        <v>57</v>
      </c>
      <c r="V6" s="284" t="s">
        <v>61</v>
      </c>
      <c r="W6" s="284" t="s">
        <v>66</v>
      </c>
      <c r="X6" s="276" t="s">
        <v>65</v>
      </c>
      <c r="Y6" s="276" t="s">
        <v>192</v>
      </c>
      <c r="Z6" s="276" t="s">
        <v>60</v>
      </c>
      <c r="AA6" s="276" t="s">
        <v>134</v>
      </c>
      <c r="AB6" s="276" t="s">
        <v>168</v>
      </c>
      <c r="AC6" s="285" t="s">
        <v>161</v>
      </c>
    </row>
    <row r="7" spans="1:31" s="300" customFormat="1" ht="19.5" x14ac:dyDescent="0.15">
      <c r="A7" s="287"/>
      <c r="B7" s="288"/>
      <c r="C7" s="289"/>
      <c r="D7" s="289"/>
      <c r="E7" s="290" t="s">
        <v>154</v>
      </c>
      <c r="F7" s="290"/>
      <c r="G7" s="288"/>
      <c r="H7" s="291" t="s">
        <v>146</v>
      </c>
      <c r="I7" s="292"/>
      <c r="J7" s="293"/>
      <c r="K7" s="293"/>
      <c r="L7" s="294"/>
      <c r="M7" s="295"/>
      <c r="N7" s="296"/>
      <c r="O7" s="297"/>
      <c r="P7" s="294"/>
      <c r="Q7" s="295"/>
      <c r="R7" s="296"/>
      <c r="S7" s="297"/>
      <c r="T7" s="298" t="s">
        <v>59</v>
      </c>
      <c r="U7" s="288"/>
      <c r="V7" s="298" t="s">
        <v>59</v>
      </c>
      <c r="W7" s="289"/>
      <c r="X7" s="288"/>
      <c r="Y7" s="289"/>
      <c r="Z7" s="289"/>
      <c r="AA7" s="289"/>
      <c r="AB7" s="298" t="s">
        <v>132</v>
      </c>
      <c r="AC7" s="299" t="s">
        <v>141</v>
      </c>
    </row>
    <row r="8" spans="1:31" s="244" customFormat="1" ht="19.5" x14ac:dyDescent="0.15">
      <c r="A8" s="266"/>
      <c r="B8" s="301" t="s">
        <v>18</v>
      </c>
      <c r="C8" s="302" t="s">
        <v>56</v>
      </c>
      <c r="D8" s="301" t="s">
        <v>18</v>
      </c>
      <c r="E8" s="301" t="s">
        <v>18</v>
      </c>
      <c r="F8" s="268" t="s">
        <v>144</v>
      </c>
      <c r="G8" s="303" t="s">
        <v>194</v>
      </c>
      <c r="H8" s="303" t="s">
        <v>205</v>
      </c>
      <c r="I8" s="304" t="s">
        <v>56</v>
      </c>
      <c r="J8" s="305" t="s">
        <v>18</v>
      </c>
      <c r="K8" s="304" t="s">
        <v>56</v>
      </c>
      <c r="L8" s="302" t="s">
        <v>56</v>
      </c>
      <c r="M8" s="270" t="s">
        <v>185</v>
      </c>
      <c r="N8" s="306"/>
      <c r="O8" s="272"/>
      <c r="P8" s="302" t="s">
        <v>56</v>
      </c>
      <c r="Q8" s="270" t="s">
        <v>185</v>
      </c>
      <c r="R8" s="306"/>
      <c r="S8" s="272"/>
      <c r="T8" s="268" t="s">
        <v>184</v>
      </c>
      <c r="U8" s="305" t="s">
        <v>18</v>
      </c>
      <c r="V8" s="268" t="s">
        <v>87</v>
      </c>
      <c r="W8" s="302" t="s">
        <v>56</v>
      </c>
      <c r="X8" s="305" t="s">
        <v>18</v>
      </c>
      <c r="Y8" s="302" t="s">
        <v>56</v>
      </c>
      <c r="Z8" s="268" t="s">
        <v>67</v>
      </c>
      <c r="AA8" s="302" t="s">
        <v>68</v>
      </c>
      <c r="AB8" s="301" t="s">
        <v>56</v>
      </c>
      <c r="AC8" s="274" t="s">
        <v>162</v>
      </c>
    </row>
    <row r="9" spans="1:31" s="320" customFormat="1" ht="24.95" customHeight="1" x14ac:dyDescent="0.15">
      <c r="A9" s="307">
        <f>ROW()-8</f>
        <v>1</v>
      </c>
      <c r="B9" s="181" t="str">
        <f>IF($C9="","","断熱窓")</f>
        <v>断熱窓</v>
      </c>
      <c r="C9" s="308" t="s">
        <v>147</v>
      </c>
      <c r="D9" s="181" t="str">
        <f>IF($C$2="","",IF($C9="","",$C$2))</f>
        <v>〇〇硝子株式会社</v>
      </c>
      <c r="E9" s="181" t="str">
        <f t="shared" ref="E9:E54" si="2">IF($F$2="","",IF($C9="","",$F$2))</f>
        <v>マルマルガラス</v>
      </c>
      <c r="F9" s="308" t="s">
        <v>186</v>
      </c>
      <c r="G9" s="308" t="s">
        <v>74</v>
      </c>
      <c r="H9" s="309"/>
      <c r="I9" s="310" t="s">
        <v>83</v>
      </c>
      <c r="J9" s="181" t="str">
        <f>IF(I9="","",IF(I9="単板","単板ガラス","複層ガラス"))</f>
        <v>複層ガラス</v>
      </c>
      <c r="K9" s="310" t="s">
        <v>84</v>
      </c>
      <c r="L9" s="310"/>
      <c r="M9" s="310"/>
      <c r="N9" s="311"/>
      <c r="O9" s="312"/>
      <c r="P9" s="310"/>
      <c r="Q9" s="310"/>
      <c r="R9" s="311" t="s">
        <v>163</v>
      </c>
      <c r="S9" s="312"/>
      <c r="T9" s="313">
        <v>2.8</v>
      </c>
      <c r="U9" s="179">
        <f>IF(OR(I9="",K9=""),"",VLOOKUP(I9&amp;K9,※編集不可※選択項目!$S$3:$T$11,2,FALSE))</f>
        <v>0.4</v>
      </c>
      <c r="V9" s="314">
        <v>1.9</v>
      </c>
      <c r="W9" s="315" t="s">
        <v>191</v>
      </c>
      <c r="X9" s="184">
        <f>IFERROR(IF(C9="","",VLOOKUP(C9&amp;I9&amp;K9&amp;W9,※編集不可※選択項目!$U$18:$V$114,2,0)),"")</f>
        <v>0.28999999999999998</v>
      </c>
      <c r="Y9" s="316" t="s">
        <v>222</v>
      </c>
      <c r="Z9" s="316"/>
      <c r="AA9" s="317"/>
      <c r="AB9" s="315">
        <v>1</v>
      </c>
      <c r="AC9" s="318"/>
      <c r="AD9" s="319" t="str">
        <f>I9&amp;K9&amp;W9</f>
        <v>Low-E複層日射遮蔽型樹脂製</v>
      </c>
    </row>
    <row r="10" spans="1:31" s="320" customFormat="1" ht="24.95" customHeight="1" x14ac:dyDescent="0.15">
      <c r="A10" s="307">
        <f t="shared" ref="A10:A58" si="3">ROW()-8</f>
        <v>2</v>
      </c>
      <c r="B10" s="181" t="str">
        <f t="shared" ref="B10:B54" si="4">IF($C10="","","断熱窓")</f>
        <v>断熱窓</v>
      </c>
      <c r="C10" s="308" t="s">
        <v>147</v>
      </c>
      <c r="D10" s="181" t="str">
        <f t="shared" ref="D10:D54" si="5">IF($C$2="","",IF($C10="","",$C$2))</f>
        <v>〇〇硝子株式会社</v>
      </c>
      <c r="E10" s="181" t="str">
        <f t="shared" si="2"/>
        <v>マルマルガラス</v>
      </c>
      <c r="F10" s="308" t="s">
        <v>187</v>
      </c>
      <c r="G10" s="308" t="s">
        <v>75</v>
      </c>
      <c r="H10" s="309"/>
      <c r="I10" s="310" t="s">
        <v>34</v>
      </c>
      <c r="J10" s="181" t="str">
        <f t="shared" ref="J10:J26" si="6">IF(I10="","",IF(I10="単板","単板ガラス","複層ガラス"))</f>
        <v>複層ガラス</v>
      </c>
      <c r="K10" s="310"/>
      <c r="L10" s="310" t="s">
        <v>158</v>
      </c>
      <c r="M10" s="310">
        <v>8</v>
      </c>
      <c r="N10" s="311" t="s">
        <v>163</v>
      </c>
      <c r="O10" s="312">
        <v>9</v>
      </c>
      <c r="P10" s="310"/>
      <c r="Q10" s="310"/>
      <c r="R10" s="311" t="s">
        <v>163</v>
      </c>
      <c r="S10" s="312"/>
      <c r="T10" s="313"/>
      <c r="U10" s="179">
        <f>_xlfn.IFNA(VLOOKUP(I10&amp;K10,※編集不可※選択項目!$S$3:$T$11,2,FALSE),"")</f>
        <v>0.79</v>
      </c>
      <c r="V10" s="314">
        <v>1.73</v>
      </c>
      <c r="W10" s="315" t="s">
        <v>69</v>
      </c>
      <c r="X10" s="184">
        <f>IFERROR(IF(C10="","",VLOOKUP(C10&amp;I10&amp;K10&amp;W10,※編集不可※選択項目!$U$18:$V$114,2,0)),"")</f>
        <v>0.63</v>
      </c>
      <c r="Y10" s="316" t="s">
        <v>26</v>
      </c>
      <c r="Z10" s="316"/>
      <c r="AA10" s="317"/>
      <c r="AB10" s="315">
        <v>1</v>
      </c>
      <c r="AC10" s="318"/>
      <c r="AD10" s="319" t="str">
        <f t="shared" ref="AD10:AD58" si="7">I10&amp;K10&amp;W10</f>
        <v>複層金属木複合製</v>
      </c>
    </row>
    <row r="11" spans="1:31" s="320" customFormat="1" ht="24.95" customHeight="1" x14ac:dyDescent="0.15">
      <c r="A11" s="307">
        <f t="shared" si="3"/>
        <v>3</v>
      </c>
      <c r="B11" s="181" t="str">
        <f t="shared" si="4"/>
        <v>断熱窓</v>
      </c>
      <c r="C11" s="308" t="s">
        <v>45</v>
      </c>
      <c r="D11" s="181" t="str">
        <f t="shared" si="5"/>
        <v>〇〇硝子株式会社</v>
      </c>
      <c r="E11" s="181" t="str">
        <f t="shared" si="2"/>
        <v>マルマルガラス</v>
      </c>
      <c r="F11" s="308" t="s">
        <v>188</v>
      </c>
      <c r="G11" s="308"/>
      <c r="H11" s="309"/>
      <c r="I11" s="310" t="s">
        <v>37</v>
      </c>
      <c r="J11" s="181" t="str">
        <f t="shared" si="6"/>
        <v>複層ガラス</v>
      </c>
      <c r="K11" s="310" t="s">
        <v>84</v>
      </c>
      <c r="L11" s="310"/>
      <c r="M11" s="310"/>
      <c r="N11" s="311"/>
      <c r="O11" s="312"/>
      <c r="P11" s="310"/>
      <c r="Q11" s="310"/>
      <c r="R11" s="311"/>
      <c r="S11" s="312"/>
      <c r="T11" s="313">
        <v>1.9</v>
      </c>
      <c r="U11" s="179">
        <f>_xlfn.IFNA(VLOOKUP(I11&amp;K11,※編集不可※選択項目!$S$3:$T$11,2,FALSE),"")</f>
        <v>0.37</v>
      </c>
      <c r="V11" s="314">
        <v>1.19</v>
      </c>
      <c r="W11" s="315" t="s">
        <v>191</v>
      </c>
      <c r="X11" s="184">
        <f>IFERROR(IF(C11="","",VLOOKUP(C11&amp;I11&amp;K11&amp;W11,※編集不可※選択項目!$U$18:$V$114,2,0)),"")</f>
        <v>0.25042500000000001</v>
      </c>
      <c r="Y11" s="316" t="s">
        <v>27</v>
      </c>
      <c r="Z11" s="316"/>
      <c r="AA11" s="317"/>
      <c r="AB11" s="315">
        <v>1</v>
      </c>
      <c r="AC11" s="318"/>
      <c r="AD11" s="319" t="str">
        <f t="shared" si="7"/>
        <v>Low-E三層複層日射遮蔽型樹脂製</v>
      </c>
    </row>
    <row r="12" spans="1:31" s="320" customFormat="1" ht="24.95" customHeight="1" x14ac:dyDescent="0.15">
      <c r="A12" s="307">
        <f t="shared" si="3"/>
        <v>4</v>
      </c>
      <c r="B12" s="181" t="str">
        <f t="shared" si="4"/>
        <v>断熱窓</v>
      </c>
      <c r="C12" s="308" t="s">
        <v>45</v>
      </c>
      <c r="D12" s="181" t="str">
        <f t="shared" si="5"/>
        <v>〇〇硝子株式会社</v>
      </c>
      <c r="E12" s="181" t="str">
        <f t="shared" si="2"/>
        <v>マルマルガラス</v>
      </c>
      <c r="F12" s="308" t="s">
        <v>189</v>
      </c>
      <c r="G12" s="308" t="s">
        <v>74</v>
      </c>
      <c r="H12" s="309"/>
      <c r="I12" s="310" t="s">
        <v>36</v>
      </c>
      <c r="J12" s="181" t="str">
        <f t="shared" si="6"/>
        <v>複層ガラス</v>
      </c>
      <c r="K12" s="310" t="s">
        <v>85</v>
      </c>
      <c r="L12" s="310" t="s">
        <v>156</v>
      </c>
      <c r="M12" s="310">
        <v>10</v>
      </c>
      <c r="N12" s="311" t="s">
        <v>163</v>
      </c>
      <c r="O12" s="312">
        <v>10</v>
      </c>
      <c r="P12" s="310" t="s">
        <v>223</v>
      </c>
      <c r="Q12" s="310">
        <v>11</v>
      </c>
      <c r="R12" s="311" t="s">
        <v>163</v>
      </c>
      <c r="S12" s="312"/>
      <c r="T12" s="313"/>
      <c r="U12" s="179">
        <f>_xlfn.IFNA(VLOOKUP(I12&amp;K12,※編集不可※選択項目!$S$3:$T$11,2,FALSE),"")</f>
        <v>0.54</v>
      </c>
      <c r="V12" s="314">
        <v>0.89</v>
      </c>
      <c r="W12" s="315" t="s">
        <v>69</v>
      </c>
      <c r="X12" s="184">
        <f>IFERROR(IF(C12="","",VLOOKUP(C12&amp;I12&amp;K12&amp;W12,※編集不可※選択項目!$U$18:$V$114,2,0)),"")</f>
        <v>0.39882499999999999</v>
      </c>
      <c r="Y12" s="316"/>
      <c r="Z12" s="316"/>
      <c r="AA12" s="317"/>
      <c r="AB12" s="315">
        <v>1</v>
      </c>
      <c r="AC12" s="318"/>
      <c r="AD12" s="319" t="str">
        <f t="shared" si="7"/>
        <v>ダブルLow－E三層複層日射取得型金属木複合製</v>
      </c>
    </row>
    <row r="13" spans="1:31" s="320" customFormat="1" ht="24.95" customHeight="1" x14ac:dyDescent="0.15">
      <c r="A13" s="307">
        <f t="shared" si="3"/>
        <v>5</v>
      </c>
      <c r="B13" s="181" t="str">
        <f t="shared" si="4"/>
        <v>断熱窓</v>
      </c>
      <c r="C13" s="308" t="s">
        <v>45</v>
      </c>
      <c r="D13" s="181" t="str">
        <f t="shared" si="5"/>
        <v>〇〇硝子株式会社</v>
      </c>
      <c r="E13" s="181" t="str">
        <f t="shared" si="2"/>
        <v>マルマルガラス</v>
      </c>
      <c r="F13" s="308" t="s">
        <v>72</v>
      </c>
      <c r="G13" s="308" t="s">
        <v>76</v>
      </c>
      <c r="H13" s="309"/>
      <c r="I13" s="310" t="s">
        <v>38</v>
      </c>
      <c r="J13" s="181" t="str">
        <f t="shared" si="6"/>
        <v>複層ガラス</v>
      </c>
      <c r="K13" s="310"/>
      <c r="L13" s="310" t="s">
        <v>157</v>
      </c>
      <c r="M13" s="310">
        <v>12</v>
      </c>
      <c r="N13" s="311" t="s">
        <v>164</v>
      </c>
      <c r="O13" s="312"/>
      <c r="P13" s="310"/>
      <c r="Q13" s="310"/>
      <c r="R13" s="311"/>
      <c r="S13" s="312"/>
      <c r="T13" s="313"/>
      <c r="U13" s="179">
        <f>_xlfn.IFNA(VLOOKUP(I13&amp;K13,※編集不可※選択項目!$S$3:$T$11,2,FALSE),"")</f>
        <v>0.72</v>
      </c>
      <c r="V13" s="314">
        <v>2.34</v>
      </c>
      <c r="W13" s="315" t="s">
        <v>70</v>
      </c>
      <c r="X13" s="184">
        <f>IFERROR(IF(C13="","",VLOOKUP(C13&amp;I13&amp;K13&amp;W13,※編集不可※選択項目!$U$18:$V$114,2,0)),"")</f>
        <v>0.48230000000000001</v>
      </c>
      <c r="Y13" s="316" t="s">
        <v>25</v>
      </c>
      <c r="Z13" s="316" t="s">
        <v>73</v>
      </c>
      <c r="AA13" s="317"/>
      <c r="AB13" s="315">
        <v>0</v>
      </c>
      <c r="AC13" s="321" t="s">
        <v>166</v>
      </c>
      <c r="AD13" s="319" t="str">
        <f t="shared" si="7"/>
        <v>三層複層木製</v>
      </c>
    </row>
    <row r="14" spans="1:31" s="320" customFormat="1" ht="24.95" customHeight="1" x14ac:dyDescent="0.15">
      <c r="A14" s="307">
        <f t="shared" si="3"/>
        <v>6</v>
      </c>
      <c r="B14" s="181" t="str">
        <f t="shared" si="4"/>
        <v/>
      </c>
      <c r="C14" s="308"/>
      <c r="D14" s="181" t="str">
        <f t="shared" si="5"/>
        <v/>
      </c>
      <c r="E14" s="181" t="str">
        <f t="shared" si="2"/>
        <v/>
      </c>
      <c r="F14" s="308"/>
      <c r="G14" s="308"/>
      <c r="H14" s="309"/>
      <c r="I14" s="310"/>
      <c r="J14" s="181" t="str">
        <f t="shared" si="6"/>
        <v/>
      </c>
      <c r="K14" s="310"/>
      <c r="L14" s="310"/>
      <c r="M14" s="310"/>
      <c r="N14" s="311"/>
      <c r="O14" s="312"/>
      <c r="P14" s="310"/>
      <c r="Q14" s="310"/>
      <c r="R14" s="311"/>
      <c r="S14" s="312"/>
      <c r="T14" s="313"/>
      <c r="U14" s="179" t="str">
        <f>_xlfn.IFNA(VLOOKUP(I14&amp;K14,※編集不可※選択項目!$S$3:$T$11,2,FALSE),"")</f>
        <v/>
      </c>
      <c r="V14" s="314"/>
      <c r="W14" s="315"/>
      <c r="X14" s="184" t="str">
        <f>IFERROR(IF(C14="","",VLOOKUP(C14&amp;I14&amp;K14&amp;W14,※編集不可※選択項目!$U$18:$V$114,2,0)),"")</f>
        <v/>
      </c>
      <c r="Y14" s="316"/>
      <c r="Z14" s="316"/>
      <c r="AA14" s="317"/>
      <c r="AB14" s="315"/>
      <c r="AC14" s="321"/>
      <c r="AD14" s="319" t="str">
        <f t="shared" si="7"/>
        <v/>
      </c>
    </row>
    <row r="15" spans="1:31" s="320" customFormat="1" ht="24.95" customHeight="1" x14ac:dyDescent="0.15">
      <c r="A15" s="307">
        <f t="shared" si="3"/>
        <v>7</v>
      </c>
      <c r="B15" s="181" t="str">
        <f t="shared" si="4"/>
        <v/>
      </c>
      <c r="C15" s="308"/>
      <c r="D15" s="181" t="str">
        <f t="shared" si="5"/>
        <v/>
      </c>
      <c r="E15" s="181" t="str">
        <f t="shared" si="2"/>
        <v/>
      </c>
      <c r="F15" s="308"/>
      <c r="G15" s="308"/>
      <c r="H15" s="309"/>
      <c r="I15" s="310"/>
      <c r="J15" s="181" t="str">
        <f t="shared" si="6"/>
        <v/>
      </c>
      <c r="K15" s="310"/>
      <c r="L15" s="310"/>
      <c r="M15" s="310"/>
      <c r="N15" s="311"/>
      <c r="O15" s="312"/>
      <c r="P15" s="310"/>
      <c r="Q15" s="310"/>
      <c r="R15" s="311"/>
      <c r="S15" s="312"/>
      <c r="T15" s="313"/>
      <c r="U15" s="179" t="str">
        <f>_xlfn.IFNA(VLOOKUP(I15&amp;K15,※編集不可※選択項目!$S$3:$T$11,2,FALSE),"")</f>
        <v/>
      </c>
      <c r="V15" s="314"/>
      <c r="W15" s="315"/>
      <c r="X15" s="184" t="str">
        <f>IFERROR(IF(C15="","",VLOOKUP(C15&amp;I15&amp;K15&amp;W15,※編集不可※選択項目!$U$18:$V$114,2,0)),"")</f>
        <v/>
      </c>
      <c r="Y15" s="316"/>
      <c r="Z15" s="316"/>
      <c r="AA15" s="317"/>
      <c r="AB15" s="315"/>
      <c r="AC15" s="321"/>
      <c r="AD15" s="322" t="str">
        <f t="shared" si="7"/>
        <v/>
      </c>
    </row>
    <row r="16" spans="1:31" s="320" customFormat="1" ht="24.95" customHeight="1" x14ac:dyDescent="0.15">
      <c r="A16" s="307">
        <f t="shared" si="3"/>
        <v>8</v>
      </c>
      <c r="B16" s="181" t="str">
        <f t="shared" si="4"/>
        <v/>
      </c>
      <c r="C16" s="308"/>
      <c r="D16" s="181" t="str">
        <f t="shared" si="5"/>
        <v/>
      </c>
      <c r="E16" s="181" t="str">
        <f t="shared" si="2"/>
        <v/>
      </c>
      <c r="F16" s="308"/>
      <c r="G16" s="308"/>
      <c r="H16" s="309"/>
      <c r="I16" s="310"/>
      <c r="J16" s="181" t="str">
        <f t="shared" si="6"/>
        <v/>
      </c>
      <c r="K16" s="310"/>
      <c r="L16" s="310"/>
      <c r="M16" s="310"/>
      <c r="N16" s="311"/>
      <c r="O16" s="312"/>
      <c r="P16" s="310"/>
      <c r="Q16" s="310"/>
      <c r="R16" s="311"/>
      <c r="S16" s="312"/>
      <c r="T16" s="313"/>
      <c r="U16" s="179" t="str">
        <f>_xlfn.IFNA(VLOOKUP(I16&amp;K16,※編集不可※選択項目!$S$3:$T$11,2,FALSE),"")</f>
        <v/>
      </c>
      <c r="V16" s="314"/>
      <c r="W16" s="315"/>
      <c r="X16" s="184" t="str">
        <f>IFERROR(IF(C16="","",VLOOKUP(C16&amp;I16&amp;K16&amp;W16,※編集不可※選択項目!$U$18:$V$114,2,0)),"")</f>
        <v/>
      </c>
      <c r="Y16" s="316"/>
      <c r="Z16" s="316"/>
      <c r="AA16" s="317"/>
      <c r="AB16" s="315"/>
      <c r="AC16" s="321"/>
      <c r="AD16" s="322" t="str">
        <f t="shared" si="7"/>
        <v/>
      </c>
    </row>
    <row r="17" spans="1:30" s="320" customFormat="1" ht="24.95" customHeight="1" x14ac:dyDescent="0.15">
      <c r="A17" s="307">
        <f t="shared" si="3"/>
        <v>9</v>
      </c>
      <c r="B17" s="181" t="str">
        <f t="shared" si="4"/>
        <v/>
      </c>
      <c r="C17" s="308"/>
      <c r="D17" s="181" t="str">
        <f t="shared" si="5"/>
        <v/>
      </c>
      <c r="E17" s="181" t="str">
        <f t="shared" si="2"/>
        <v/>
      </c>
      <c r="F17" s="308"/>
      <c r="G17" s="308"/>
      <c r="H17" s="309"/>
      <c r="I17" s="310"/>
      <c r="J17" s="181" t="str">
        <f t="shared" si="6"/>
        <v/>
      </c>
      <c r="K17" s="310"/>
      <c r="L17" s="310"/>
      <c r="M17" s="310"/>
      <c r="N17" s="311"/>
      <c r="O17" s="312"/>
      <c r="P17" s="310"/>
      <c r="Q17" s="310"/>
      <c r="R17" s="311"/>
      <c r="S17" s="312"/>
      <c r="T17" s="313"/>
      <c r="U17" s="179" t="str">
        <f>_xlfn.IFNA(VLOOKUP(I17&amp;K17,※編集不可※選択項目!$S$3:$T$11,2,FALSE),"")</f>
        <v/>
      </c>
      <c r="V17" s="314"/>
      <c r="W17" s="315"/>
      <c r="X17" s="184" t="str">
        <f>IFERROR(IF(C17="","",VLOOKUP(C17&amp;I17&amp;K17&amp;W17,※編集不可※選択項目!$U$18:$V$114,2,0)),"")</f>
        <v/>
      </c>
      <c r="Y17" s="316"/>
      <c r="Z17" s="316"/>
      <c r="AA17" s="317"/>
      <c r="AB17" s="315"/>
      <c r="AC17" s="321"/>
      <c r="AD17" s="322" t="str">
        <f t="shared" si="7"/>
        <v/>
      </c>
    </row>
    <row r="18" spans="1:30" s="320" customFormat="1" ht="24.95" customHeight="1" x14ac:dyDescent="0.15">
      <c r="A18" s="307">
        <f t="shared" si="3"/>
        <v>10</v>
      </c>
      <c r="B18" s="181" t="str">
        <f t="shared" si="4"/>
        <v/>
      </c>
      <c r="C18" s="308"/>
      <c r="D18" s="181" t="str">
        <f t="shared" si="5"/>
        <v/>
      </c>
      <c r="E18" s="181" t="str">
        <f t="shared" si="2"/>
        <v/>
      </c>
      <c r="F18" s="308"/>
      <c r="G18" s="308"/>
      <c r="H18" s="309"/>
      <c r="I18" s="310"/>
      <c r="J18" s="181" t="str">
        <f t="shared" si="6"/>
        <v/>
      </c>
      <c r="K18" s="310"/>
      <c r="L18" s="310"/>
      <c r="M18" s="310"/>
      <c r="N18" s="311"/>
      <c r="O18" s="312"/>
      <c r="P18" s="310"/>
      <c r="Q18" s="310"/>
      <c r="R18" s="311"/>
      <c r="S18" s="312"/>
      <c r="T18" s="313"/>
      <c r="U18" s="179" t="str">
        <f>_xlfn.IFNA(VLOOKUP(I18&amp;K18,※編集不可※選択項目!$S$3:$T$11,2,FALSE),"")</f>
        <v/>
      </c>
      <c r="V18" s="314"/>
      <c r="W18" s="315"/>
      <c r="X18" s="184" t="str">
        <f>IFERROR(IF(C18="","",VLOOKUP(C18&amp;I18&amp;K18&amp;W18,※編集不可※選択項目!$U$18:$V$114,2,0)),"")</f>
        <v/>
      </c>
      <c r="Y18" s="316"/>
      <c r="Z18" s="316"/>
      <c r="AA18" s="317"/>
      <c r="AB18" s="315"/>
      <c r="AC18" s="321"/>
      <c r="AD18" s="322" t="str">
        <f t="shared" si="7"/>
        <v/>
      </c>
    </row>
    <row r="19" spans="1:30" s="320" customFormat="1" ht="24.95" customHeight="1" x14ac:dyDescent="0.15">
      <c r="A19" s="307">
        <f t="shared" si="3"/>
        <v>11</v>
      </c>
      <c r="B19" s="181" t="str">
        <f t="shared" si="4"/>
        <v/>
      </c>
      <c r="C19" s="308"/>
      <c r="D19" s="181" t="str">
        <f t="shared" si="5"/>
        <v/>
      </c>
      <c r="E19" s="181" t="str">
        <f t="shared" si="2"/>
        <v/>
      </c>
      <c r="F19" s="308"/>
      <c r="G19" s="308"/>
      <c r="H19" s="309"/>
      <c r="I19" s="310"/>
      <c r="J19" s="181" t="str">
        <f t="shared" si="6"/>
        <v/>
      </c>
      <c r="K19" s="310"/>
      <c r="L19" s="310"/>
      <c r="M19" s="310"/>
      <c r="N19" s="311"/>
      <c r="O19" s="312"/>
      <c r="P19" s="310"/>
      <c r="Q19" s="310"/>
      <c r="R19" s="311"/>
      <c r="S19" s="312"/>
      <c r="T19" s="313"/>
      <c r="U19" s="179" t="str">
        <f>_xlfn.IFNA(VLOOKUP(I19&amp;K19,※編集不可※選択項目!$S$3:$T$11,2,FALSE),"")</f>
        <v/>
      </c>
      <c r="V19" s="314"/>
      <c r="W19" s="315"/>
      <c r="X19" s="184" t="str">
        <f>IFERROR(IF(C19="","",VLOOKUP(C19&amp;I19&amp;K19&amp;W19,※編集不可※選択項目!$U$18:$V$114,2,0)),"")</f>
        <v/>
      </c>
      <c r="Y19" s="316"/>
      <c r="Z19" s="316"/>
      <c r="AA19" s="317"/>
      <c r="AB19" s="315"/>
      <c r="AC19" s="321"/>
      <c r="AD19" s="322" t="str">
        <f t="shared" si="7"/>
        <v/>
      </c>
    </row>
    <row r="20" spans="1:30" s="320" customFormat="1" ht="24.95" customHeight="1" x14ac:dyDescent="0.15">
      <c r="A20" s="307">
        <f t="shared" si="3"/>
        <v>12</v>
      </c>
      <c r="B20" s="181" t="str">
        <f t="shared" si="4"/>
        <v/>
      </c>
      <c r="C20" s="308"/>
      <c r="D20" s="181" t="str">
        <f t="shared" si="5"/>
        <v/>
      </c>
      <c r="E20" s="181" t="str">
        <f t="shared" si="2"/>
        <v/>
      </c>
      <c r="F20" s="308"/>
      <c r="G20" s="308"/>
      <c r="H20" s="309"/>
      <c r="I20" s="310"/>
      <c r="J20" s="181" t="str">
        <f t="shared" si="6"/>
        <v/>
      </c>
      <c r="K20" s="310"/>
      <c r="L20" s="310"/>
      <c r="M20" s="310"/>
      <c r="N20" s="311"/>
      <c r="O20" s="312"/>
      <c r="P20" s="310"/>
      <c r="Q20" s="310"/>
      <c r="R20" s="311"/>
      <c r="S20" s="312"/>
      <c r="T20" s="313"/>
      <c r="U20" s="179" t="str">
        <f>_xlfn.IFNA(VLOOKUP(I20&amp;K20,※編集不可※選択項目!$S$3:$T$11,2,FALSE),"")</f>
        <v/>
      </c>
      <c r="V20" s="314"/>
      <c r="W20" s="315"/>
      <c r="X20" s="184" t="str">
        <f>IFERROR(IF(C20="","",VLOOKUP(C20&amp;I20&amp;K20&amp;W20,※編集不可※選択項目!$U$18:$V$114,2,0)),"")</f>
        <v/>
      </c>
      <c r="Y20" s="316"/>
      <c r="Z20" s="316"/>
      <c r="AA20" s="317"/>
      <c r="AB20" s="315"/>
      <c r="AC20" s="321"/>
      <c r="AD20" s="322" t="str">
        <f t="shared" si="7"/>
        <v/>
      </c>
    </row>
    <row r="21" spans="1:30" s="320" customFormat="1" ht="24.95" customHeight="1" x14ac:dyDescent="0.15">
      <c r="A21" s="307">
        <f t="shared" si="3"/>
        <v>13</v>
      </c>
      <c r="B21" s="181" t="str">
        <f t="shared" si="4"/>
        <v/>
      </c>
      <c r="C21" s="308"/>
      <c r="D21" s="181" t="str">
        <f t="shared" si="5"/>
        <v/>
      </c>
      <c r="E21" s="181" t="str">
        <f t="shared" si="2"/>
        <v/>
      </c>
      <c r="F21" s="308"/>
      <c r="G21" s="308"/>
      <c r="H21" s="309"/>
      <c r="I21" s="310"/>
      <c r="J21" s="181" t="str">
        <f t="shared" si="6"/>
        <v/>
      </c>
      <c r="K21" s="310"/>
      <c r="L21" s="310"/>
      <c r="M21" s="310"/>
      <c r="N21" s="311"/>
      <c r="O21" s="312"/>
      <c r="P21" s="310"/>
      <c r="Q21" s="310"/>
      <c r="R21" s="311"/>
      <c r="S21" s="312"/>
      <c r="T21" s="313"/>
      <c r="U21" s="179" t="str">
        <f>_xlfn.IFNA(VLOOKUP(I21&amp;K21,※編集不可※選択項目!$S$3:$T$11,2,FALSE),"")</f>
        <v/>
      </c>
      <c r="V21" s="314"/>
      <c r="W21" s="315"/>
      <c r="X21" s="184" t="str">
        <f>IFERROR(IF(C21="","",VLOOKUP(C21&amp;I21&amp;K21&amp;W21,※編集不可※選択項目!$U$18:$V$114,2,0)),"")</f>
        <v/>
      </c>
      <c r="Y21" s="316"/>
      <c r="Z21" s="316"/>
      <c r="AA21" s="317"/>
      <c r="AB21" s="315"/>
      <c r="AC21" s="321"/>
      <c r="AD21" s="322" t="str">
        <f t="shared" si="7"/>
        <v/>
      </c>
    </row>
    <row r="22" spans="1:30" s="320" customFormat="1" ht="24.95" customHeight="1" x14ac:dyDescent="0.15">
      <c r="A22" s="307">
        <f t="shared" si="3"/>
        <v>14</v>
      </c>
      <c r="B22" s="181" t="str">
        <f t="shared" si="4"/>
        <v/>
      </c>
      <c r="C22" s="308"/>
      <c r="D22" s="181" t="str">
        <f t="shared" si="5"/>
        <v/>
      </c>
      <c r="E22" s="181" t="str">
        <f t="shared" si="2"/>
        <v/>
      </c>
      <c r="F22" s="308"/>
      <c r="G22" s="308"/>
      <c r="H22" s="309"/>
      <c r="I22" s="310"/>
      <c r="J22" s="181" t="str">
        <f t="shared" si="6"/>
        <v/>
      </c>
      <c r="K22" s="310"/>
      <c r="L22" s="310"/>
      <c r="M22" s="310"/>
      <c r="N22" s="311"/>
      <c r="O22" s="312"/>
      <c r="P22" s="310"/>
      <c r="Q22" s="310"/>
      <c r="R22" s="311"/>
      <c r="S22" s="312"/>
      <c r="T22" s="313"/>
      <c r="U22" s="179" t="str">
        <f>_xlfn.IFNA(VLOOKUP(I22&amp;K22,※編集不可※選択項目!$S$3:$T$11,2,FALSE),"")</f>
        <v/>
      </c>
      <c r="V22" s="314"/>
      <c r="W22" s="315"/>
      <c r="X22" s="184" t="str">
        <f>IFERROR(IF(C22="","",VLOOKUP(C22&amp;I22&amp;K22&amp;W22,※編集不可※選択項目!$U$18:$V$114,2,0)),"")</f>
        <v/>
      </c>
      <c r="Y22" s="316"/>
      <c r="Z22" s="316"/>
      <c r="AA22" s="317"/>
      <c r="AB22" s="315"/>
      <c r="AC22" s="321"/>
      <c r="AD22" s="322" t="str">
        <f t="shared" si="7"/>
        <v/>
      </c>
    </row>
    <row r="23" spans="1:30" s="320" customFormat="1" ht="24.95" customHeight="1" x14ac:dyDescent="0.15">
      <c r="A23" s="307">
        <f t="shared" si="3"/>
        <v>15</v>
      </c>
      <c r="B23" s="181" t="str">
        <f t="shared" si="4"/>
        <v/>
      </c>
      <c r="C23" s="308"/>
      <c r="D23" s="181" t="str">
        <f t="shared" si="5"/>
        <v/>
      </c>
      <c r="E23" s="181" t="str">
        <f t="shared" si="2"/>
        <v/>
      </c>
      <c r="F23" s="308"/>
      <c r="G23" s="308"/>
      <c r="H23" s="309"/>
      <c r="I23" s="310"/>
      <c r="J23" s="181" t="str">
        <f t="shared" si="6"/>
        <v/>
      </c>
      <c r="K23" s="310"/>
      <c r="L23" s="310"/>
      <c r="M23" s="310"/>
      <c r="N23" s="311"/>
      <c r="O23" s="312"/>
      <c r="P23" s="310"/>
      <c r="Q23" s="310"/>
      <c r="R23" s="311"/>
      <c r="S23" s="312"/>
      <c r="T23" s="313"/>
      <c r="U23" s="179" t="str">
        <f>_xlfn.IFNA(VLOOKUP(I23&amp;K23,※編集不可※選択項目!$S$3:$T$11,2,FALSE),"")</f>
        <v/>
      </c>
      <c r="V23" s="314"/>
      <c r="X23" s="184" t="str">
        <f>IFERROR(IF(C23="","",VLOOKUP(C23&amp;I23&amp;K23&amp;W23,※編集不可※選択項目!$U$18:$V$114,2,0)),"")</f>
        <v/>
      </c>
      <c r="Y23" s="316"/>
      <c r="Z23" s="316"/>
      <c r="AA23" s="317"/>
      <c r="AB23" s="315"/>
      <c r="AC23" s="321"/>
      <c r="AD23" s="322" t="str">
        <f t="shared" si="7"/>
        <v/>
      </c>
    </row>
    <row r="24" spans="1:30" s="320" customFormat="1" ht="24.95" customHeight="1" x14ac:dyDescent="0.15">
      <c r="A24" s="307">
        <f t="shared" si="3"/>
        <v>16</v>
      </c>
      <c r="B24" s="181" t="str">
        <f t="shared" si="4"/>
        <v/>
      </c>
      <c r="C24" s="308"/>
      <c r="D24" s="181" t="str">
        <f t="shared" si="5"/>
        <v/>
      </c>
      <c r="E24" s="181" t="str">
        <f t="shared" si="2"/>
        <v/>
      </c>
      <c r="F24" s="308"/>
      <c r="G24" s="308"/>
      <c r="H24" s="309"/>
      <c r="I24" s="310"/>
      <c r="J24" s="181" t="str">
        <f t="shared" si="6"/>
        <v/>
      </c>
      <c r="K24" s="310"/>
      <c r="L24" s="310"/>
      <c r="M24" s="310"/>
      <c r="N24" s="311"/>
      <c r="O24" s="312"/>
      <c r="P24" s="310"/>
      <c r="Q24" s="310"/>
      <c r="R24" s="311"/>
      <c r="S24" s="312"/>
      <c r="T24" s="313"/>
      <c r="U24" s="179" t="str">
        <f>_xlfn.IFNA(VLOOKUP(I24&amp;K23,※編集不可※選択項目!$S$3:$T$11,2,FALSE),"")</f>
        <v/>
      </c>
      <c r="V24" s="314"/>
      <c r="W24" s="315"/>
      <c r="X24" s="184" t="str">
        <f>IFERROR(IF(C24="","",VLOOKUP(C24&amp;I24&amp;K24&amp;W24,※編集不可※選択項目!$U$18:$V$114,2,0)),"")</f>
        <v/>
      </c>
      <c r="Y24" s="316"/>
      <c r="Z24" s="316"/>
      <c r="AA24" s="317"/>
      <c r="AB24" s="315"/>
      <c r="AC24" s="321"/>
      <c r="AD24" s="322" t="str">
        <f t="shared" si="7"/>
        <v/>
      </c>
    </row>
    <row r="25" spans="1:30" s="320" customFormat="1" ht="24.95" customHeight="1" x14ac:dyDescent="0.15">
      <c r="A25" s="307">
        <f t="shared" si="3"/>
        <v>17</v>
      </c>
      <c r="B25" s="181" t="str">
        <f t="shared" si="4"/>
        <v/>
      </c>
      <c r="C25" s="308"/>
      <c r="D25" s="181" t="str">
        <f t="shared" si="5"/>
        <v/>
      </c>
      <c r="E25" s="181" t="str">
        <f t="shared" si="2"/>
        <v/>
      </c>
      <c r="F25" s="308"/>
      <c r="G25" s="308"/>
      <c r="H25" s="309"/>
      <c r="I25" s="310"/>
      <c r="J25" s="181" t="str">
        <f t="shared" si="6"/>
        <v/>
      </c>
      <c r="K25" s="310"/>
      <c r="L25" s="310"/>
      <c r="M25" s="310"/>
      <c r="N25" s="311"/>
      <c r="O25" s="312"/>
      <c r="P25" s="310"/>
      <c r="Q25" s="310"/>
      <c r="R25" s="311"/>
      <c r="S25" s="312"/>
      <c r="T25" s="313"/>
      <c r="U25" s="179" t="str">
        <f>_xlfn.IFNA(VLOOKUP(I25&amp;K25,※編集不可※選択項目!$S$3:$T$11,2,FALSE),"")</f>
        <v/>
      </c>
      <c r="V25" s="314"/>
      <c r="W25" s="315"/>
      <c r="X25" s="184" t="str">
        <f>IFERROR(IF(C25="","",VLOOKUP(C25&amp;I25&amp;K25&amp;W25,※編集不可※選択項目!$U$18:$V$114,2,0)),"")</f>
        <v/>
      </c>
      <c r="Y25" s="316"/>
      <c r="Z25" s="316"/>
      <c r="AA25" s="317"/>
      <c r="AB25" s="315"/>
      <c r="AC25" s="321"/>
      <c r="AD25" s="322" t="str">
        <f t="shared" si="7"/>
        <v/>
      </c>
    </row>
    <row r="26" spans="1:30" s="320" customFormat="1" ht="24.95" customHeight="1" x14ac:dyDescent="0.15">
      <c r="A26" s="307">
        <f t="shared" si="3"/>
        <v>18</v>
      </c>
      <c r="B26" s="181" t="str">
        <f t="shared" si="4"/>
        <v/>
      </c>
      <c r="C26" s="308"/>
      <c r="D26" s="181" t="str">
        <f t="shared" si="5"/>
        <v/>
      </c>
      <c r="E26" s="181" t="str">
        <f t="shared" si="2"/>
        <v/>
      </c>
      <c r="F26" s="308"/>
      <c r="G26" s="308"/>
      <c r="H26" s="309"/>
      <c r="I26" s="310"/>
      <c r="J26" s="181" t="str">
        <f t="shared" si="6"/>
        <v/>
      </c>
      <c r="K26" s="310"/>
      <c r="L26" s="310"/>
      <c r="M26" s="310"/>
      <c r="N26" s="311"/>
      <c r="O26" s="312"/>
      <c r="P26" s="310"/>
      <c r="Q26" s="310"/>
      <c r="R26" s="311"/>
      <c r="S26" s="312"/>
      <c r="T26" s="313"/>
      <c r="U26" s="179" t="str">
        <f>_xlfn.IFNA(VLOOKUP(I26&amp;K26,※編集不可※選択項目!$S$3:$T$11,2,FALSE),"")</f>
        <v/>
      </c>
      <c r="V26" s="314"/>
      <c r="W26" s="315"/>
      <c r="X26" s="184" t="str">
        <f>IFERROR(IF(C26="","",VLOOKUP(C26&amp;I26&amp;K26&amp;W26,※編集不可※選択項目!$U$18:$V$114,2,0)),"")</f>
        <v/>
      </c>
      <c r="Y26" s="316"/>
      <c r="Z26" s="316"/>
      <c r="AA26" s="317"/>
      <c r="AB26" s="315"/>
      <c r="AC26" s="321"/>
      <c r="AD26" s="322" t="str">
        <f t="shared" si="7"/>
        <v/>
      </c>
    </row>
    <row r="27" spans="1:30" s="320" customFormat="1" ht="24.95" customHeight="1" x14ac:dyDescent="0.15">
      <c r="A27" s="307">
        <f t="shared" si="3"/>
        <v>19</v>
      </c>
      <c r="B27" s="181" t="str">
        <f t="shared" si="4"/>
        <v/>
      </c>
      <c r="C27" s="308"/>
      <c r="D27" s="181" t="str">
        <f t="shared" si="5"/>
        <v/>
      </c>
      <c r="E27" s="181" t="str">
        <f t="shared" si="2"/>
        <v/>
      </c>
      <c r="F27" s="308"/>
      <c r="G27" s="308"/>
      <c r="H27" s="309"/>
      <c r="I27" s="310"/>
      <c r="J27" s="181" t="str">
        <f t="shared" ref="J27:J54" si="8">IF(I27="","",IF(I27="単板","単板ガラス","複層ガラス"))</f>
        <v/>
      </c>
      <c r="K27" s="310"/>
      <c r="L27" s="310"/>
      <c r="M27" s="310"/>
      <c r="N27" s="311"/>
      <c r="O27" s="312"/>
      <c r="P27" s="310"/>
      <c r="Q27" s="310"/>
      <c r="R27" s="311"/>
      <c r="S27" s="312"/>
      <c r="T27" s="313"/>
      <c r="U27" s="179" t="str">
        <f>_xlfn.IFNA(VLOOKUP(I27&amp;K27,※編集不可※選択項目!$S$3:$T$11,2,FALSE),"")</f>
        <v/>
      </c>
      <c r="V27" s="314"/>
      <c r="W27" s="315"/>
      <c r="X27" s="184" t="str">
        <f>IFERROR(IF(C27="","",VLOOKUP(C27&amp;I27&amp;K27&amp;W27,※編集不可※選択項目!$U$18:$V$114,2,0)),"")</f>
        <v/>
      </c>
      <c r="Y27" s="316"/>
      <c r="Z27" s="316"/>
      <c r="AA27" s="317"/>
      <c r="AB27" s="315"/>
      <c r="AC27" s="321"/>
      <c r="AD27" s="322" t="str">
        <f t="shared" si="7"/>
        <v/>
      </c>
    </row>
    <row r="28" spans="1:30" s="320" customFormat="1" ht="24.95" customHeight="1" x14ac:dyDescent="0.15">
      <c r="A28" s="307">
        <f t="shared" si="3"/>
        <v>20</v>
      </c>
      <c r="B28" s="181" t="str">
        <f t="shared" si="4"/>
        <v/>
      </c>
      <c r="C28" s="308"/>
      <c r="D28" s="181" t="str">
        <f t="shared" si="5"/>
        <v/>
      </c>
      <c r="E28" s="181" t="str">
        <f t="shared" si="2"/>
        <v/>
      </c>
      <c r="F28" s="308"/>
      <c r="G28" s="308"/>
      <c r="H28" s="309"/>
      <c r="I28" s="310"/>
      <c r="J28" s="181" t="str">
        <f t="shared" si="8"/>
        <v/>
      </c>
      <c r="K28" s="310"/>
      <c r="L28" s="310"/>
      <c r="M28" s="310"/>
      <c r="N28" s="311"/>
      <c r="O28" s="312"/>
      <c r="P28" s="310"/>
      <c r="Q28" s="310"/>
      <c r="R28" s="311"/>
      <c r="S28" s="312"/>
      <c r="T28" s="313"/>
      <c r="U28" s="179" t="str">
        <f>_xlfn.IFNA(VLOOKUP(I28&amp;K28,※編集不可※選択項目!$S$3:$T$11,2,FALSE),"")</f>
        <v/>
      </c>
      <c r="V28" s="314"/>
      <c r="W28" s="315"/>
      <c r="X28" s="184" t="str">
        <f>IFERROR(IF(C28="","",VLOOKUP(C28&amp;I28&amp;K28&amp;W28,※編集不可※選択項目!$U$18:$V$114,2,0)),"")</f>
        <v/>
      </c>
      <c r="Y28" s="316"/>
      <c r="Z28" s="316"/>
      <c r="AA28" s="317"/>
      <c r="AB28" s="315"/>
      <c r="AC28" s="321"/>
      <c r="AD28" s="322" t="str">
        <f t="shared" si="7"/>
        <v/>
      </c>
    </row>
    <row r="29" spans="1:30" s="320" customFormat="1" ht="24.95" customHeight="1" x14ac:dyDescent="0.15">
      <c r="A29" s="307">
        <f t="shared" si="3"/>
        <v>21</v>
      </c>
      <c r="B29" s="181" t="str">
        <f t="shared" si="4"/>
        <v/>
      </c>
      <c r="C29" s="308"/>
      <c r="D29" s="181" t="str">
        <f t="shared" si="5"/>
        <v/>
      </c>
      <c r="E29" s="181" t="str">
        <f t="shared" si="2"/>
        <v/>
      </c>
      <c r="F29" s="308"/>
      <c r="G29" s="308"/>
      <c r="H29" s="309"/>
      <c r="I29" s="310"/>
      <c r="J29" s="181" t="str">
        <f t="shared" si="8"/>
        <v/>
      </c>
      <c r="K29" s="310"/>
      <c r="L29" s="310"/>
      <c r="M29" s="310"/>
      <c r="N29" s="311"/>
      <c r="O29" s="312"/>
      <c r="P29" s="310"/>
      <c r="Q29" s="310"/>
      <c r="R29" s="311"/>
      <c r="S29" s="312"/>
      <c r="T29" s="313"/>
      <c r="U29" s="179" t="str">
        <f>_xlfn.IFNA(VLOOKUP(I29&amp;K29,※編集不可※選択項目!$S$3:$T$11,2,FALSE),"")</f>
        <v/>
      </c>
      <c r="V29" s="314"/>
      <c r="W29" s="315"/>
      <c r="X29" s="184" t="str">
        <f>IFERROR(IF(C29="","",VLOOKUP(C29&amp;I29&amp;K29&amp;W29,※編集不可※選択項目!$U$18:$V$114,2,0)),"")</f>
        <v/>
      </c>
      <c r="Y29" s="316"/>
      <c r="Z29" s="316"/>
      <c r="AA29" s="317"/>
      <c r="AB29" s="315"/>
      <c r="AC29" s="321"/>
      <c r="AD29" s="322" t="str">
        <f t="shared" si="7"/>
        <v/>
      </c>
    </row>
    <row r="30" spans="1:30" s="320" customFormat="1" ht="24.95" customHeight="1" x14ac:dyDescent="0.15">
      <c r="A30" s="307">
        <f t="shared" si="3"/>
        <v>22</v>
      </c>
      <c r="B30" s="181" t="str">
        <f t="shared" si="4"/>
        <v/>
      </c>
      <c r="C30" s="308"/>
      <c r="D30" s="181" t="str">
        <f t="shared" si="5"/>
        <v/>
      </c>
      <c r="E30" s="181" t="str">
        <f t="shared" si="2"/>
        <v/>
      </c>
      <c r="F30" s="308"/>
      <c r="G30" s="308"/>
      <c r="H30" s="309"/>
      <c r="I30" s="310"/>
      <c r="J30" s="181" t="str">
        <f t="shared" si="8"/>
        <v/>
      </c>
      <c r="K30" s="310"/>
      <c r="L30" s="310"/>
      <c r="M30" s="310"/>
      <c r="N30" s="311"/>
      <c r="O30" s="312"/>
      <c r="P30" s="310"/>
      <c r="Q30" s="310"/>
      <c r="R30" s="311"/>
      <c r="S30" s="312"/>
      <c r="T30" s="313"/>
      <c r="U30" s="179" t="str">
        <f>_xlfn.IFNA(VLOOKUP(I30&amp;K30,※編集不可※選択項目!$S$3:$T$11,2,FALSE),"")</f>
        <v/>
      </c>
      <c r="V30" s="314"/>
      <c r="W30" s="315"/>
      <c r="X30" s="184" t="str">
        <f>IFERROR(IF(C30="","",VLOOKUP(C30&amp;I30&amp;K30&amp;W30,※編集不可※選択項目!$U$18:$V$114,2,0)),"")</f>
        <v/>
      </c>
      <c r="Y30" s="316"/>
      <c r="Z30" s="316"/>
      <c r="AA30" s="317"/>
      <c r="AB30" s="315"/>
      <c r="AC30" s="321"/>
      <c r="AD30" s="322" t="str">
        <f t="shared" si="7"/>
        <v/>
      </c>
    </row>
    <row r="31" spans="1:30" s="320" customFormat="1" ht="24.95" customHeight="1" x14ac:dyDescent="0.15">
      <c r="A31" s="307">
        <f t="shared" si="3"/>
        <v>23</v>
      </c>
      <c r="B31" s="181" t="str">
        <f t="shared" si="4"/>
        <v/>
      </c>
      <c r="C31" s="308"/>
      <c r="D31" s="181" t="str">
        <f t="shared" si="5"/>
        <v/>
      </c>
      <c r="E31" s="181" t="str">
        <f t="shared" si="2"/>
        <v/>
      </c>
      <c r="F31" s="308"/>
      <c r="G31" s="308"/>
      <c r="H31" s="309"/>
      <c r="I31" s="310"/>
      <c r="J31" s="181" t="str">
        <f t="shared" si="8"/>
        <v/>
      </c>
      <c r="K31" s="310"/>
      <c r="L31" s="310"/>
      <c r="M31" s="310"/>
      <c r="N31" s="311"/>
      <c r="O31" s="312"/>
      <c r="P31" s="310"/>
      <c r="Q31" s="310"/>
      <c r="R31" s="311"/>
      <c r="S31" s="312"/>
      <c r="T31" s="313"/>
      <c r="U31" s="179" t="str">
        <f>_xlfn.IFNA(VLOOKUP(I31&amp;K31,※編集不可※選択項目!$S$3:$T$11,2,FALSE),"")</f>
        <v/>
      </c>
      <c r="V31" s="314"/>
      <c r="W31" s="315"/>
      <c r="X31" s="184" t="str">
        <f>IFERROR(IF(C31="","",VLOOKUP(C31&amp;I31&amp;K31&amp;W31,※編集不可※選択項目!$U$18:$V$114,2,0)),"")</f>
        <v/>
      </c>
      <c r="Y31" s="316"/>
      <c r="Z31" s="316"/>
      <c r="AA31" s="317"/>
      <c r="AB31" s="315"/>
      <c r="AC31" s="321"/>
      <c r="AD31" s="322" t="str">
        <f t="shared" si="7"/>
        <v/>
      </c>
    </row>
    <row r="32" spans="1:30" s="320" customFormat="1" ht="24.95" customHeight="1" x14ac:dyDescent="0.15">
      <c r="A32" s="307">
        <f t="shared" si="3"/>
        <v>24</v>
      </c>
      <c r="B32" s="181" t="str">
        <f t="shared" si="4"/>
        <v/>
      </c>
      <c r="C32" s="308"/>
      <c r="D32" s="181" t="str">
        <f t="shared" si="5"/>
        <v/>
      </c>
      <c r="E32" s="181" t="str">
        <f t="shared" si="2"/>
        <v/>
      </c>
      <c r="F32" s="308"/>
      <c r="G32" s="308"/>
      <c r="H32" s="309"/>
      <c r="I32" s="310"/>
      <c r="J32" s="181" t="str">
        <f t="shared" si="8"/>
        <v/>
      </c>
      <c r="K32" s="310"/>
      <c r="L32" s="310"/>
      <c r="M32" s="310"/>
      <c r="N32" s="311"/>
      <c r="O32" s="312"/>
      <c r="P32" s="310"/>
      <c r="Q32" s="310"/>
      <c r="R32" s="311"/>
      <c r="S32" s="312"/>
      <c r="T32" s="313"/>
      <c r="U32" s="179" t="str">
        <f>_xlfn.IFNA(VLOOKUP(I32&amp;K32,※編集不可※選択項目!$S$3:$T$11,2,FALSE),"")</f>
        <v/>
      </c>
      <c r="V32" s="314"/>
      <c r="W32" s="315"/>
      <c r="X32" s="184" t="str">
        <f>IFERROR(IF(C32="","",VLOOKUP(C32&amp;I32&amp;K32&amp;W32,※編集不可※選択項目!$U$18:$V$114,2,0)),"")</f>
        <v/>
      </c>
      <c r="Y32" s="316"/>
      <c r="Z32" s="316"/>
      <c r="AA32" s="317"/>
      <c r="AB32" s="315"/>
      <c r="AC32" s="321"/>
      <c r="AD32" s="322" t="str">
        <f t="shared" si="7"/>
        <v/>
      </c>
    </row>
    <row r="33" spans="1:30" s="320" customFormat="1" ht="24.95" customHeight="1" x14ac:dyDescent="0.15">
      <c r="A33" s="307">
        <f t="shared" si="3"/>
        <v>25</v>
      </c>
      <c r="B33" s="181" t="str">
        <f t="shared" si="4"/>
        <v/>
      </c>
      <c r="C33" s="308"/>
      <c r="D33" s="181" t="str">
        <f t="shared" si="5"/>
        <v/>
      </c>
      <c r="E33" s="181" t="str">
        <f t="shared" si="2"/>
        <v/>
      </c>
      <c r="F33" s="308"/>
      <c r="G33" s="308"/>
      <c r="H33" s="309"/>
      <c r="I33" s="310"/>
      <c r="J33" s="181" t="str">
        <f t="shared" si="8"/>
        <v/>
      </c>
      <c r="K33" s="310"/>
      <c r="L33" s="310"/>
      <c r="M33" s="310"/>
      <c r="N33" s="311"/>
      <c r="O33" s="312"/>
      <c r="P33" s="310"/>
      <c r="Q33" s="310"/>
      <c r="R33" s="311"/>
      <c r="S33" s="312"/>
      <c r="T33" s="313"/>
      <c r="U33" s="179" t="str">
        <f>_xlfn.IFNA(VLOOKUP(I33&amp;K33,※編集不可※選択項目!$S$3:$T$11,2,FALSE),"")</f>
        <v/>
      </c>
      <c r="V33" s="314"/>
      <c r="W33" s="315"/>
      <c r="X33" s="184" t="str">
        <f>IFERROR(IF(C33="","",VLOOKUP(C33&amp;I33&amp;K33&amp;W33,※編集不可※選択項目!$U$18:$V$114,2,0)),"")</f>
        <v/>
      </c>
      <c r="Y33" s="316"/>
      <c r="Z33" s="316"/>
      <c r="AA33" s="317"/>
      <c r="AB33" s="315"/>
      <c r="AC33" s="321"/>
      <c r="AD33" s="322" t="str">
        <f t="shared" si="7"/>
        <v/>
      </c>
    </row>
    <row r="34" spans="1:30" s="320" customFormat="1" ht="24.95" customHeight="1" x14ac:dyDescent="0.15">
      <c r="A34" s="307">
        <f t="shared" si="3"/>
        <v>26</v>
      </c>
      <c r="B34" s="181" t="str">
        <f t="shared" si="4"/>
        <v/>
      </c>
      <c r="C34" s="308"/>
      <c r="D34" s="181" t="str">
        <f t="shared" si="5"/>
        <v/>
      </c>
      <c r="E34" s="181" t="str">
        <f t="shared" si="2"/>
        <v/>
      </c>
      <c r="F34" s="308"/>
      <c r="G34" s="308"/>
      <c r="H34" s="309"/>
      <c r="I34" s="310"/>
      <c r="J34" s="181" t="str">
        <f t="shared" si="8"/>
        <v/>
      </c>
      <c r="K34" s="310"/>
      <c r="L34" s="310"/>
      <c r="M34" s="310"/>
      <c r="N34" s="311"/>
      <c r="O34" s="312"/>
      <c r="P34" s="310"/>
      <c r="Q34" s="310"/>
      <c r="R34" s="311"/>
      <c r="S34" s="312"/>
      <c r="T34" s="313"/>
      <c r="U34" s="179" t="str">
        <f>_xlfn.IFNA(VLOOKUP(I34&amp;K34,※編集不可※選択項目!$S$3:$T$11,2,FALSE),"")</f>
        <v/>
      </c>
      <c r="V34" s="314"/>
      <c r="W34" s="315"/>
      <c r="X34" s="184" t="str">
        <f>IFERROR(IF(C34="","",VLOOKUP(C34&amp;I34&amp;K34&amp;W34,※編集不可※選択項目!$U$18:$V$114,2,0)),"")</f>
        <v/>
      </c>
      <c r="Y34" s="316"/>
      <c r="Z34" s="316"/>
      <c r="AA34" s="317"/>
      <c r="AB34" s="315"/>
      <c r="AC34" s="321"/>
      <c r="AD34" s="322" t="str">
        <f t="shared" si="7"/>
        <v/>
      </c>
    </row>
    <row r="35" spans="1:30" s="320" customFormat="1" ht="24.95" customHeight="1" x14ac:dyDescent="0.15">
      <c r="A35" s="307">
        <f t="shared" si="3"/>
        <v>27</v>
      </c>
      <c r="B35" s="181" t="str">
        <f t="shared" si="4"/>
        <v/>
      </c>
      <c r="C35" s="308"/>
      <c r="D35" s="181" t="str">
        <f t="shared" si="5"/>
        <v/>
      </c>
      <c r="E35" s="181" t="str">
        <f t="shared" si="2"/>
        <v/>
      </c>
      <c r="F35" s="308"/>
      <c r="G35" s="308"/>
      <c r="H35" s="309"/>
      <c r="I35" s="310"/>
      <c r="J35" s="181" t="str">
        <f t="shared" si="8"/>
        <v/>
      </c>
      <c r="K35" s="310"/>
      <c r="L35" s="310"/>
      <c r="M35" s="310"/>
      <c r="N35" s="311"/>
      <c r="O35" s="312"/>
      <c r="P35" s="310"/>
      <c r="Q35" s="310"/>
      <c r="R35" s="311"/>
      <c r="S35" s="312"/>
      <c r="T35" s="313"/>
      <c r="U35" s="179" t="str">
        <f>_xlfn.IFNA(VLOOKUP(I35&amp;K35,※編集不可※選択項目!$S$3:$T$11,2,FALSE),"")</f>
        <v/>
      </c>
      <c r="V35" s="314"/>
      <c r="W35" s="315"/>
      <c r="X35" s="184" t="str">
        <f>IFERROR(IF(C35="","",VLOOKUP(C35&amp;I35&amp;K35&amp;W35,※編集不可※選択項目!$U$18:$V$114,2,0)),"")</f>
        <v/>
      </c>
      <c r="Y35" s="316"/>
      <c r="Z35" s="316"/>
      <c r="AA35" s="317"/>
      <c r="AB35" s="315"/>
      <c r="AC35" s="321"/>
      <c r="AD35" s="322" t="str">
        <f t="shared" si="7"/>
        <v/>
      </c>
    </row>
    <row r="36" spans="1:30" s="320" customFormat="1" ht="24.95" customHeight="1" x14ac:dyDescent="0.15">
      <c r="A36" s="307">
        <f t="shared" si="3"/>
        <v>28</v>
      </c>
      <c r="B36" s="181" t="str">
        <f t="shared" si="4"/>
        <v/>
      </c>
      <c r="C36" s="308"/>
      <c r="D36" s="181" t="str">
        <f t="shared" si="5"/>
        <v/>
      </c>
      <c r="E36" s="181" t="str">
        <f t="shared" si="2"/>
        <v/>
      </c>
      <c r="F36" s="308"/>
      <c r="G36" s="308"/>
      <c r="H36" s="309"/>
      <c r="I36" s="310"/>
      <c r="J36" s="181" t="str">
        <f t="shared" si="8"/>
        <v/>
      </c>
      <c r="K36" s="310"/>
      <c r="L36" s="310"/>
      <c r="M36" s="310"/>
      <c r="N36" s="311"/>
      <c r="O36" s="312"/>
      <c r="P36" s="310"/>
      <c r="Q36" s="310"/>
      <c r="R36" s="311"/>
      <c r="S36" s="312"/>
      <c r="T36" s="313"/>
      <c r="U36" s="179" t="str">
        <f>_xlfn.IFNA(VLOOKUP(I36&amp;K36,※編集不可※選択項目!$S$3:$T$11,2,FALSE),"")</f>
        <v/>
      </c>
      <c r="V36" s="314"/>
      <c r="W36" s="315"/>
      <c r="X36" s="184" t="str">
        <f>IFERROR(IF(C36="","",VLOOKUP(C36&amp;I36&amp;K36&amp;W36,※編集不可※選択項目!$U$18:$V$114,2,0)),"")</f>
        <v/>
      </c>
      <c r="Y36" s="316"/>
      <c r="Z36" s="316"/>
      <c r="AA36" s="317"/>
      <c r="AB36" s="315"/>
      <c r="AC36" s="321"/>
      <c r="AD36" s="322" t="str">
        <f t="shared" si="7"/>
        <v/>
      </c>
    </row>
    <row r="37" spans="1:30" s="320" customFormat="1" ht="24.95" customHeight="1" x14ac:dyDescent="0.15">
      <c r="A37" s="307">
        <f t="shared" si="3"/>
        <v>29</v>
      </c>
      <c r="B37" s="181" t="str">
        <f t="shared" si="4"/>
        <v/>
      </c>
      <c r="C37" s="308"/>
      <c r="D37" s="181" t="str">
        <f t="shared" si="5"/>
        <v/>
      </c>
      <c r="E37" s="181" t="str">
        <f t="shared" si="2"/>
        <v/>
      </c>
      <c r="F37" s="308"/>
      <c r="G37" s="308"/>
      <c r="H37" s="309"/>
      <c r="I37" s="310"/>
      <c r="J37" s="181" t="str">
        <f t="shared" si="8"/>
        <v/>
      </c>
      <c r="K37" s="310"/>
      <c r="L37" s="310"/>
      <c r="M37" s="310"/>
      <c r="N37" s="311"/>
      <c r="O37" s="312"/>
      <c r="P37" s="310"/>
      <c r="Q37" s="310"/>
      <c r="R37" s="311"/>
      <c r="S37" s="312"/>
      <c r="T37" s="313"/>
      <c r="U37" s="179" t="str">
        <f>_xlfn.IFNA(VLOOKUP(I37&amp;K37,※編集不可※選択項目!$S$3:$T$11,2,FALSE),"")</f>
        <v/>
      </c>
      <c r="V37" s="314"/>
      <c r="W37" s="315"/>
      <c r="X37" s="184" t="str">
        <f>IFERROR(IF(C37="","",VLOOKUP(C37&amp;I37&amp;K37&amp;W37,※編集不可※選択項目!$U$18:$V$114,2,0)),"")</f>
        <v/>
      </c>
      <c r="Y37" s="316"/>
      <c r="Z37" s="316"/>
      <c r="AA37" s="317"/>
      <c r="AB37" s="315"/>
      <c r="AC37" s="321"/>
      <c r="AD37" s="322" t="str">
        <f t="shared" si="7"/>
        <v/>
      </c>
    </row>
    <row r="38" spans="1:30" s="320" customFormat="1" ht="24.95" customHeight="1" x14ac:dyDescent="0.15">
      <c r="A38" s="307">
        <f t="shared" si="3"/>
        <v>30</v>
      </c>
      <c r="B38" s="181" t="str">
        <f t="shared" si="4"/>
        <v/>
      </c>
      <c r="C38" s="308"/>
      <c r="D38" s="181" t="str">
        <f t="shared" si="5"/>
        <v/>
      </c>
      <c r="E38" s="181" t="str">
        <f t="shared" si="2"/>
        <v/>
      </c>
      <c r="F38" s="308"/>
      <c r="G38" s="308"/>
      <c r="H38" s="309"/>
      <c r="I38" s="310"/>
      <c r="J38" s="181" t="str">
        <f t="shared" si="8"/>
        <v/>
      </c>
      <c r="K38" s="310"/>
      <c r="L38" s="310"/>
      <c r="M38" s="310"/>
      <c r="N38" s="311"/>
      <c r="O38" s="312"/>
      <c r="P38" s="310"/>
      <c r="Q38" s="310"/>
      <c r="R38" s="311"/>
      <c r="S38" s="312"/>
      <c r="T38" s="313"/>
      <c r="U38" s="179" t="str">
        <f>_xlfn.IFNA(VLOOKUP(I38&amp;K38,※編集不可※選択項目!$S$3:$T$11,2,FALSE),"")</f>
        <v/>
      </c>
      <c r="V38" s="314"/>
      <c r="W38" s="315"/>
      <c r="X38" s="184" t="str">
        <f>IFERROR(IF(C38="","",VLOOKUP(C38&amp;I38&amp;K38&amp;W38,※編集不可※選択項目!$U$18:$V$114,2,0)),"")</f>
        <v/>
      </c>
      <c r="Y38" s="316"/>
      <c r="Z38" s="316"/>
      <c r="AA38" s="317"/>
      <c r="AB38" s="315"/>
      <c r="AC38" s="321"/>
      <c r="AD38" s="322" t="str">
        <f t="shared" si="7"/>
        <v/>
      </c>
    </row>
    <row r="39" spans="1:30" s="320" customFormat="1" ht="24.95" customHeight="1" x14ac:dyDescent="0.15">
      <c r="A39" s="307">
        <f t="shared" si="3"/>
        <v>31</v>
      </c>
      <c r="B39" s="181" t="str">
        <f t="shared" si="4"/>
        <v/>
      </c>
      <c r="C39" s="308"/>
      <c r="D39" s="181" t="str">
        <f t="shared" si="5"/>
        <v/>
      </c>
      <c r="E39" s="181" t="str">
        <f t="shared" si="2"/>
        <v/>
      </c>
      <c r="F39" s="308"/>
      <c r="G39" s="308"/>
      <c r="H39" s="309"/>
      <c r="I39" s="310"/>
      <c r="J39" s="181" t="str">
        <f t="shared" si="8"/>
        <v/>
      </c>
      <c r="K39" s="310"/>
      <c r="L39" s="310"/>
      <c r="M39" s="310"/>
      <c r="N39" s="311"/>
      <c r="O39" s="312"/>
      <c r="P39" s="310"/>
      <c r="Q39" s="310"/>
      <c r="R39" s="311"/>
      <c r="S39" s="312"/>
      <c r="T39" s="313"/>
      <c r="U39" s="179" t="str">
        <f>_xlfn.IFNA(VLOOKUP(I39&amp;K39,※編集不可※選択項目!$S$3:$T$11,2,FALSE),"")</f>
        <v/>
      </c>
      <c r="V39" s="314"/>
      <c r="W39" s="315"/>
      <c r="X39" s="184" t="str">
        <f>IFERROR(IF(C39="","",VLOOKUP(C39&amp;I39&amp;K39&amp;W39,※編集不可※選択項目!$U$18:$V$114,2,0)),"")</f>
        <v/>
      </c>
      <c r="Y39" s="316"/>
      <c r="Z39" s="316"/>
      <c r="AA39" s="317"/>
      <c r="AB39" s="315"/>
      <c r="AC39" s="321"/>
      <c r="AD39" s="322" t="str">
        <f t="shared" si="7"/>
        <v/>
      </c>
    </row>
    <row r="40" spans="1:30" s="320" customFormat="1" ht="24.95" customHeight="1" x14ac:dyDescent="0.15">
      <c r="A40" s="307">
        <f t="shared" si="3"/>
        <v>32</v>
      </c>
      <c r="B40" s="181" t="str">
        <f t="shared" si="4"/>
        <v/>
      </c>
      <c r="C40" s="308"/>
      <c r="D40" s="181" t="str">
        <f t="shared" si="5"/>
        <v/>
      </c>
      <c r="E40" s="181" t="str">
        <f t="shared" si="2"/>
        <v/>
      </c>
      <c r="F40" s="308"/>
      <c r="G40" s="308"/>
      <c r="H40" s="309"/>
      <c r="I40" s="310"/>
      <c r="J40" s="181" t="str">
        <f t="shared" si="8"/>
        <v/>
      </c>
      <c r="K40" s="310"/>
      <c r="L40" s="310"/>
      <c r="M40" s="310"/>
      <c r="N40" s="311"/>
      <c r="O40" s="312"/>
      <c r="P40" s="310"/>
      <c r="Q40" s="310"/>
      <c r="R40" s="311"/>
      <c r="S40" s="312"/>
      <c r="T40" s="313"/>
      <c r="U40" s="179" t="str">
        <f>_xlfn.IFNA(VLOOKUP(I40&amp;K40,※編集不可※選択項目!$S$3:$T$11,2,FALSE),"")</f>
        <v/>
      </c>
      <c r="V40" s="314"/>
      <c r="W40" s="315"/>
      <c r="X40" s="184" t="str">
        <f>IFERROR(IF(C40="","",VLOOKUP(C40&amp;I40&amp;K40&amp;W40,※編集不可※選択項目!$U$18:$V$114,2,0)),"")</f>
        <v/>
      </c>
      <c r="Y40" s="316"/>
      <c r="Z40" s="316"/>
      <c r="AA40" s="317"/>
      <c r="AB40" s="315"/>
      <c r="AC40" s="321"/>
      <c r="AD40" s="322" t="str">
        <f t="shared" si="7"/>
        <v/>
      </c>
    </row>
    <row r="41" spans="1:30" s="320" customFormat="1" ht="24.95" customHeight="1" x14ac:dyDescent="0.15">
      <c r="A41" s="307">
        <f t="shared" si="3"/>
        <v>33</v>
      </c>
      <c r="B41" s="181" t="str">
        <f t="shared" si="4"/>
        <v/>
      </c>
      <c r="C41" s="308"/>
      <c r="D41" s="181" t="str">
        <f t="shared" si="5"/>
        <v/>
      </c>
      <c r="E41" s="181" t="str">
        <f t="shared" si="2"/>
        <v/>
      </c>
      <c r="F41" s="308"/>
      <c r="G41" s="308"/>
      <c r="H41" s="309"/>
      <c r="I41" s="310"/>
      <c r="J41" s="181" t="str">
        <f t="shared" si="8"/>
        <v/>
      </c>
      <c r="K41" s="310"/>
      <c r="L41" s="310"/>
      <c r="M41" s="310"/>
      <c r="N41" s="311"/>
      <c r="O41" s="312"/>
      <c r="P41" s="310"/>
      <c r="Q41" s="310"/>
      <c r="R41" s="311"/>
      <c r="S41" s="312"/>
      <c r="T41" s="313"/>
      <c r="U41" s="179" t="str">
        <f>_xlfn.IFNA(VLOOKUP(I41&amp;K41,※編集不可※選択項目!$S$3:$T$11,2,FALSE),"")</f>
        <v/>
      </c>
      <c r="V41" s="314"/>
      <c r="W41" s="315"/>
      <c r="X41" s="184" t="str">
        <f>IFERROR(IF(C41="","",VLOOKUP(C41&amp;I41&amp;K41&amp;W41,※編集不可※選択項目!$U$18:$V$114,2,0)),"")</f>
        <v/>
      </c>
      <c r="Y41" s="316"/>
      <c r="Z41" s="316"/>
      <c r="AA41" s="317"/>
      <c r="AB41" s="315"/>
      <c r="AC41" s="321"/>
      <c r="AD41" s="322" t="str">
        <f t="shared" si="7"/>
        <v/>
      </c>
    </row>
    <row r="42" spans="1:30" s="320" customFormat="1" ht="24.95" customHeight="1" x14ac:dyDescent="0.15">
      <c r="A42" s="307">
        <f t="shared" si="3"/>
        <v>34</v>
      </c>
      <c r="B42" s="181" t="str">
        <f t="shared" si="4"/>
        <v/>
      </c>
      <c r="C42" s="308"/>
      <c r="D42" s="181" t="str">
        <f t="shared" si="5"/>
        <v/>
      </c>
      <c r="E42" s="181" t="str">
        <f t="shared" si="2"/>
        <v/>
      </c>
      <c r="F42" s="308"/>
      <c r="G42" s="308"/>
      <c r="H42" s="309"/>
      <c r="I42" s="310"/>
      <c r="J42" s="181" t="str">
        <f t="shared" si="8"/>
        <v/>
      </c>
      <c r="K42" s="310"/>
      <c r="L42" s="310"/>
      <c r="M42" s="310"/>
      <c r="N42" s="311"/>
      <c r="O42" s="312"/>
      <c r="P42" s="310"/>
      <c r="Q42" s="310"/>
      <c r="R42" s="311"/>
      <c r="S42" s="312"/>
      <c r="T42" s="313"/>
      <c r="U42" s="179" t="str">
        <f>_xlfn.IFNA(VLOOKUP(I42&amp;K42,※編集不可※選択項目!$S$3:$T$11,2,FALSE),"")</f>
        <v/>
      </c>
      <c r="V42" s="314"/>
      <c r="W42" s="315"/>
      <c r="X42" s="184" t="str">
        <f>IFERROR(IF(C42="","",VLOOKUP(C42&amp;I42&amp;K42&amp;W42,※編集不可※選択項目!$U$18:$V$114,2,0)),"")</f>
        <v/>
      </c>
      <c r="Y42" s="316"/>
      <c r="Z42" s="316"/>
      <c r="AA42" s="317"/>
      <c r="AB42" s="315"/>
      <c r="AC42" s="321"/>
      <c r="AD42" s="322" t="str">
        <f t="shared" si="7"/>
        <v/>
      </c>
    </row>
    <row r="43" spans="1:30" s="320" customFormat="1" ht="24.95" customHeight="1" x14ac:dyDescent="0.15">
      <c r="A43" s="307">
        <f t="shared" si="3"/>
        <v>35</v>
      </c>
      <c r="B43" s="181" t="str">
        <f t="shared" si="4"/>
        <v/>
      </c>
      <c r="C43" s="308"/>
      <c r="D43" s="181" t="str">
        <f t="shared" si="5"/>
        <v/>
      </c>
      <c r="E43" s="181" t="str">
        <f t="shared" si="2"/>
        <v/>
      </c>
      <c r="F43" s="308"/>
      <c r="G43" s="308"/>
      <c r="H43" s="309"/>
      <c r="I43" s="310"/>
      <c r="J43" s="181" t="str">
        <f t="shared" si="8"/>
        <v/>
      </c>
      <c r="K43" s="310"/>
      <c r="L43" s="310"/>
      <c r="M43" s="310"/>
      <c r="N43" s="311"/>
      <c r="O43" s="312"/>
      <c r="P43" s="310"/>
      <c r="Q43" s="310"/>
      <c r="R43" s="311"/>
      <c r="S43" s="312"/>
      <c r="T43" s="313"/>
      <c r="U43" s="179" t="str">
        <f>_xlfn.IFNA(VLOOKUP(I43&amp;K43,※編集不可※選択項目!$S$3:$T$11,2,FALSE),"")</f>
        <v/>
      </c>
      <c r="V43" s="314"/>
      <c r="W43" s="315"/>
      <c r="X43" s="184" t="str">
        <f>IFERROR(IF(C43="","",VLOOKUP(C43&amp;I43&amp;K43&amp;W43,※編集不可※選択項目!$U$18:$V$114,2,0)),"")</f>
        <v/>
      </c>
      <c r="Y43" s="316"/>
      <c r="Z43" s="316"/>
      <c r="AA43" s="317"/>
      <c r="AB43" s="315"/>
      <c r="AC43" s="321"/>
      <c r="AD43" s="322" t="str">
        <f t="shared" si="7"/>
        <v/>
      </c>
    </row>
    <row r="44" spans="1:30" s="320" customFormat="1" ht="24.95" customHeight="1" x14ac:dyDescent="0.15">
      <c r="A44" s="307">
        <f t="shared" si="3"/>
        <v>36</v>
      </c>
      <c r="B44" s="181" t="str">
        <f t="shared" si="4"/>
        <v/>
      </c>
      <c r="C44" s="308"/>
      <c r="D44" s="181" t="str">
        <f t="shared" si="5"/>
        <v/>
      </c>
      <c r="E44" s="181" t="str">
        <f t="shared" si="2"/>
        <v/>
      </c>
      <c r="F44" s="308"/>
      <c r="G44" s="308"/>
      <c r="H44" s="309"/>
      <c r="I44" s="310"/>
      <c r="J44" s="181" t="str">
        <f t="shared" si="8"/>
        <v/>
      </c>
      <c r="K44" s="310"/>
      <c r="L44" s="310"/>
      <c r="M44" s="310"/>
      <c r="N44" s="311"/>
      <c r="O44" s="312"/>
      <c r="P44" s="310"/>
      <c r="Q44" s="310"/>
      <c r="R44" s="311"/>
      <c r="S44" s="312"/>
      <c r="T44" s="313"/>
      <c r="U44" s="179" t="str">
        <f>_xlfn.IFNA(VLOOKUP(I44&amp;K44,※編集不可※選択項目!$S$3:$T$11,2,FALSE),"")</f>
        <v/>
      </c>
      <c r="V44" s="314"/>
      <c r="W44" s="315"/>
      <c r="X44" s="184" t="str">
        <f>IFERROR(IF(C44="","",VLOOKUP(C44&amp;I44&amp;K44&amp;W44,※編集不可※選択項目!$U$18:$V$114,2,0)),"")</f>
        <v/>
      </c>
      <c r="Y44" s="316"/>
      <c r="Z44" s="316"/>
      <c r="AA44" s="317"/>
      <c r="AB44" s="315"/>
      <c r="AC44" s="321"/>
      <c r="AD44" s="322" t="str">
        <f t="shared" si="7"/>
        <v/>
      </c>
    </row>
    <row r="45" spans="1:30" s="320" customFormat="1" ht="24.95" customHeight="1" x14ac:dyDescent="0.15">
      <c r="A45" s="307">
        <f t="shared" si="3"/>
        <v>37</v>
      </c>
      <c r="B45" s="181" t="str">
        <f t="shared" si="4"/>
        <v/>
      </c>
      <c r="C45" s="308"/>
      <c r="D45" s="181" t="str">
        <f t="shared" si="5"/>
        <v/>
      </c>
      <c r="E45" s="181" t="str">
        <f t="shared" si="2"/>
        <v/>
      </c>
      <c r="F45" s="308"/>
      <c r="G45" s="308"/>
      <c r="H45" s="309"/>
      <c r="I45" s="310"/>
      <c r="J45" s="181" t="str">
        <f t="shared" si="8"/>
        <v/>
      </c>
      <c r="K45" s="310"/>
      <c r="L45" s="310"/>
      <c r="M45" s="310"/>
      <c r="N45" s="311"/>
      <c r="O45" s="312"/>
      <c r="P45" s="310"/>
      <c r="Q45" s="310"/>
      <c r="R45" s="311"/>
      <c r="S45" s="312"/>
      <c r="T45" s="323"/>
      <c r="U45" s="179" t="str">
        <f>_xlfn.IFNA(VLOOKUP(I45&amp;K45,※編集不可※選択項目!$S$3:$T$11,2,FALSE),"")</f>
        <v/>
      </c>
      <c r="V45" s="314"/>
      <c r="W45" s="315"/>
      <c r="X45" s="184" t="str">
        <f>IFERROR(IF(C45="","",VLOOKUP(C45&amp;I45&amp;K45&amp;W45,※編集不可※選択項目!$U$18:$V$114,2,0)),"")</f>
        <v/>
      </c>
      <c r="Y45" s="316"/>
      <c r="Z45" s="316"/>
      <c r="AA45" s="317"/>
      <c r="AB45" s="315"/>
      <c r="AC45" s="321"/>
      <c r="AD45" s="322" t="str">
        <f t="shared" si="7"/>
        <v/>
      </c>
    </row>
    <row r="46" spans="1:30" s="320" customFormat="1" ht="24.95" customHeight="1" x14ac:dyDescent="0.15">
      <c r="A46" s="307">
        <f t="shared" si="3"/>
        <v>38</v>
      </c>
      <c r="B46" s="181" t="str">
        <f t="shared" si="4"/>
        <v/>
      </c>
      <c r="C46" s="308"/>
      <c r="D46" s="181" t="str">
        <f t="shared" si="5"/>
        <v/>
      </c>
      <c r="E46" s="181" t="str">
        <f t="shared" si="2"/>
        <v/>
      </c>
      <c r="F46" s="308"/>
      <c r="G46" s="308"/>
      <c r="H46" s="309"/>
      <c r="I46" s="310"/>
      <c r="J46" s="181" t="str">
        <f t="shared" si="8"/>
        <v/>
      </c>
      <c r="K46" s="310"/>
      <c r="L46" s="310"/>
      <c r="M46" s="310"/>
      <c r="N46" s="311"/>
      <c r="O46" s="312"/>
      <c r="P46" s="310"/>
      <c r="Q46" s="310"/>
      <c r="R46" s="311"/>
      <c r="S46" s="312"/>
      <c r="T46" s="313"/>
      <c r="U46" s="179" t="str">
        <f>_xlfn.IFNA(VLOOKUP(I46&amp;K46,※編集不可※選択項目!$S$3:$T$11,2,FALSE),"")</f>
        <v/>
      </c>
      <c r="V46" s="314"/>
      <c r="W46" s="315"/>
      <c r="X46" s="184" t="str">
        <f>IFERROR(IF(C46="","",VLOOKUP(C46&amp;I46&amp;K46&amp;W46,※編集不可※選択項目!$U$18:$V$114,2,0)),"")</f>
        <v/>
      </c>
      <c r="Y46" s="316"/>
      <c r="Z46" s="316"/>
      <c r="AA46" s="317"/>
      <c r="AB46" s="315"/>
      <c r="AC46" s="321"/>
      <c r="AD46" s="322" t="str">
        <f t="shared" si="7"/>
        <v/>
      </c>
    </row>
    <row r="47" spans="1:30" s="320" customFormat="1" ht="24.95" customHeight="1" x14ac:dyDescent="0.15">
      <c r="A47" s="307">
        <f t="shared" si="3"/>
        <v>39</v>
      </c>
      <c r="B47" s="181" t="str">
        <f t="shared" si="4"/>
        <v/>
      </c>
      <c r="C47" s="308"/>
      <c r="D47" s="181" t="str">
        <f t="shared" si="5"/>
        <v/>
      </c>
      <c r="E47" s="181" t="str">
        <f t="shared" si="2"/>
        <v/>
      </c>
      <c r="F47" s="308"/>
      <c r="G47" s="308"/>
      <c r="H47" s="309"/>
      <c r="I47" s="310"/>
      <c r="J47" s="181" t="str">
        <f t="shared" si="8"/>
        <v/>
      </c>
      <c r="K47" s="310"/>
      <c r="L47" s="310"/>
      <c r="M47" s="310"/>
      <c r="N47" s="311"/>
      <c r="O47" s="312"/>
      <c r="P47" s="310"/>
      <c r="Q47" s="310"/>
      <c r="R47" s="311"/>
      <c r="S47" s="312"/>
      <c r="T47" s="313"/>
      <c r="U47" s="179" t="str">
        <f>_xlfn.IFNA(VLOOKUP(I47&amp;K47,※編集不可※選択項目!$S$3:$T$11,2,FALSE),"")</f>
        <v/>
      </c>
      <c r="V47" s="314"/>
      <c r="W47" s="315"/>
      <c r="X47" s="184" t="str">
        <f>IFERROR(IF(C47="","",VLOOKUP(C47&amp;I47&amp;K47&amp;W47,※編集不可※選択項目!$U$18:$V$114,2,0)),"")</f>
        <v/>
      </c>
      <c r="Y47" s="316"/>
      <c r="Z47" s="316"/>
      <c r="AA47" s="317"/>
      <c r="AB47" s="315"/>
      <c r="AC47" s="321"/>
      <c r="AD47" s="322" t="str">
        <f t="shared" si="7"/>
        <v/>
      </c>
    </row>
    <row r="48" spans="1:30" s="320" customFormat="1" ht="24.95" customHeight="1" x14ac:dyDescent="0.15">
      <c r="A48" s="307">
        <f t="shared" si="3"/>
        <v>40</v>
      </c>
      <c r="B48" s="181" t="str">
        <f t="shared" si="4"/>
        <v/>
      </c>
      <c r="C48" s="308"/>
      <c r="D48" s="181" t="str">
        <f t="shared" si="5"/>
        <v/>
      </c>
      <c r="E48" s="181" t="str">
        <f t="shared" si="2"/>
        <v/>
      </c>
      <c r="F48" s="308"/>
      <c r="G48" s="308"/>
      <c r="H48" s="309"/>
      <c r="I48" s="310"/>
      <c r="J48" s="181" t="str">
        <f t="shared" si="8"/>
        <v/>
      </c>
      <c r="K48" s="310"/>
      <c r="L48" s="310"/>
      <c r="M48" s="310"/>
      <c r="N48" s="311"/>
      <c r="O48" s="312"/>
      <c r="P48" s="310"/>
      <c r="Q48" s="310"/>
      <c r="R48" s="311"/>
      <c r="S48" s="312"/>
      <c r="T48" s="313"/>
      <c r="U48" s="179" t="str">
        <f>_xlfn.IFNA(VLOOKUP(I48&amp;K48,※編集不可※選択項目!$S$3:$T$11,2,FALSE),"")</f>
        <v/>
      </c>
      <c r="V48" s="314"/>
      <c r="W48" s="315"/>
      <c r="X48" s="184" t="str">
        <f>IFERROR(IF(C48="","",VLOOKUP(C48&amp;I48&amp;K48&amp;W48,※編集不可※選択項目!$U$18:$V$114,2,0)),"")</f>
        <v/>
      </c>
      <c r="Y48" s="316"/>
      <c r="Z48" s="316"/>
      <c r="AA48" s="317"/>
      <c r="AB48" s="315"/>
      <c r="AC48" s="321"/>
      <c r="AD48" s="322" t="str">
        <f t="shared" si="7"/>
        <v/>
      </c>
    </row>
    <row r="49" spans="1:30" s="320" customFormat="1" ht="24.95" customHeight="1" x14ac:dyDescent="0.15">
      <c r="A49" s="307">
        <f t="shared" si="3"/>
        <v>41</v>
      </c>
      <c r="B49" s="181" t="str">
        <f t="shared" si="4"/>
        <v/>
      </c>
      <c r="C49" s="308"/>
      <c r="D49" s="181" t="str">
        <f t="shared" si="5"/>
        <v/>
      </c>
      <c r="E49" s="181" t="str">
        <f t="shared" si="2"/>
        <v/>
      </c>
      <c r="F49" s="308"/>
      <c r="G49" s="308"/>
      <c r="H49" s="309"/>
      <c r="I49" s="310"/>
      <c r="J49" s="181" t="str">
        <f t="shared" si="8"/>
        <v/>
      </c>
      <c r="K49" s="310"/>
      <c r="L49" s="310"/>
      <c r="M49" s="310"/>
      <c r="N49" s="311"/>
      <c r="O49" s="312"/>
      <c r="P49" s="310"/>
      <c r="Q49" s="310"/>
      <c r="R49" s="311"/>
      <c r="S49" s="312"/>
      <c r="T49" s="313"/>
      <c r="U49" s="179" t="str">
        <f>_xlfn.IFNA(VLOOKUP(I49&amp;K49,※編集不可※選択項目!$S$3:$T$11,2,FALSE),"")</f>
        <v/>
      </c>
      <c r="V49" s="314"/>
      <c r="W49" s="315"/>
      <c r="X49" s="184" t="str">
        <f>IFERROR(IF(C49="","",VLOOKUP(C49&amp;I49&amp;K49&amp;W49,※編集不可※選択項目!$U$18:$V$114,2,0)),"")</f>
        <v/>
      </c>
      <c r="Y49" s="316"/>
      <c r="Z49" s="316"/>
      <c r="AA49" s="317"/>
      <c r="AB49" s="315"/>
      <c r="AC49" s="321"/>
      <c r="AD49" s="322" t="str">
        <f t="shared" si="7"/>
        <v/>
      </c>
    </row>
    <row r="50" spans="1:30" s="320" customFormat="1" ht="24.95" customHeight="1" x14ac:dyDescent="0.15">
      <c r="A50" s="307">
        <f t="shared" si="3"/>
        <v>42</v>
      </c>
      <c r="B50" s="181" t="str">
        <f t="shared" si="4"/>
        <v/>
      </c>
      <c r="C50" s="308"/>
      <c r="D50" s="181" t="str">
        <f t="shared" si="5"/>
        <v/>
      </c>
      <c r="E50" s="181" t="str">
        <f t="shared" si="2"/>
        <v/>
      </c>
      <c r="F50" s="308"/>
      <c r="G50" s="308"/>
      <c r="H50" s="309"/>
      <c r="I50" s="310"/>
      <c r="J50" s="181" t="str">
        <f t="shared" si="8"/>
        <v/>
      </c>
      <c r="K50" s="310"/>
      <c r="L50" s="310"/>
      <c r="M50" s="310"/>
      <c r="N50" s="311"/>
      <c r="O50" s="312"/>
      <c r="P50" s="310"/>
      <c r="Q50" s="310"/>
      <c r="R50" s="311"/>
      <c r="S50" s="312"/>
      <c r="T50" s="313"/>
      <c r="U50" s="179" t="str">
        <f>_xlfn.IFNA(VLOOKUP(I50&amp;K50,※編集不可※選択項目!$S$3:$T$11,2,FALSE),"")</f>
        <v/>
      </c>
      <c r="V50" s="314"/>
      <c r="W50" s="315"/>
      <c r="X50" s="184" t="str">
        <f>IFERROR(IF(C50="","",VLOOKUP(C50&amp;I50&amp;K50&amp;W50,※編集不可※選択項目!$U$18:$V$114,2,0)),"")</f>
        <v/>
      </c>
      <c r="Y50" s="316"/>
      <c r="Z50" s="316"/>
      <c r="AA50" s="317"/>
      <c r="AB50" s="315"/>
      <c r="AC50" s="321"/>
      <c r="AD50" s="322" t="str">
        <f t="shared" si="7"/>
        <v/>
      </c>
    </row>
    <row r="51" spans="1:30" s="320" customFormat="1" ht="24.95" customHeight="1" x14ac:dyDescent="0.15">
      <c r="A51" s="307">
        <f t="shared" si="3"/>
        <v>43</v>
      </c>
      <c r="B51" s="181" t="str">
        <f t="shared" si="4"/>
        <v/>
      </c>
      <c r="C51" s="308"/>
      <c r="D51" s="181" t="str">
        <f t="shared" si="5"/>
        <v/>
      </c>
      <c r="E51" s="181" t="str">
        <f t="shared" si="2"/>
        <v/>
      </c>
      <c r="F51" s="308"/>
      <c r="G51" s="308"/>
      <c r="H51" s="309"/>
      <c r="I51" s="310"/>
      <c r="J51" s="181" t="str">
        <f t="shared" si="8"/>
        <v/>
      </c>
      <c r="K51" s="310"/>
      <c r="L51" s="310"/>
      <c r="M51" s="310"/>
      <c r="N51" s="311"/>
      <c r="O51" s="312"/>
      <c r="P51" s="310"/>
      <c r="Q51" s="310"/>
      <c r="R51" s="311"/>
      <c r="S51" s="312"/>
      <c r="T51" s="313"/>
      <c r="U51" s="179" t="str">
        <f>_xlfn.IFNA(VLOOKUP(I51&amp;K51,※編集不可※選択項目!$S$3:$T$11,2,FALSE),"")</f>
        <v/>
      </c>
      <c r="V51" s="314"/>
      <c r="W51" s="315"/>
      <c r="X51" s="184" t="str">
        <f>IFERROR(IF(C51="","",VLOOKUP(C51&amp;I51&amp;K51&amp;W51,※編集不可※選択項目!$U$18:$V$114,2,0)),"")</f>
        <v/>
      </c>
      <c r="Y51" s="316"/>
      <c r="Z51" s="316"/>
      <c r="AA51" s="317"/>
      <c r="AB51" s="315"/>
      <c r="AC51" s="321"/>
      <c r="AD51" s="322" t="str">
        <f t="shared" si="7"/>
        <v/>
      </c>
    </row>
    <row r="52" spans="1:30" s="320" customFormat="1" ht="24.95" customHeight="1" x14ac:dyDescent="0.15">
      <c r="A52" s="307">
        <f t="shared" si="3"/>
        <v>44</v>
      </c>
      <c r="B52" s="181" t="str">
        <f t="shared" si="4"/>
        <v/>
      </c>
      <c r="C52" s="308"/>
      <c r="D52" s="181" t="str">
        <f t="shared" si="5"/>
        <v/>
      </c>
      <c r="E52" s="181" t="str">
        <f t="shared" si="2"/>
        <v/>
      </c>
      <c r="F52" s="308"/>
      <c r="G52" s="308"/>
      <c r="H52" s="309"/>
      <c r="I52" s="310"/>
      <c r="J52" s="181" t="str">
        <f t="shared" si="8"/>
        <v/>
      </c>
      <c r="K52" s="310"/>
      <c r="L52" s="310"/>
      <c r="M52" s="310"/>
      <c r="N52" s="311"/>
      <c r="O52" s="312"/>
      <c r="P52" s="310"/>
      <c r="Q52" s="310"/>
      <c r="R52" s="311"/>
      <c r="S52" s="312"/>
      <c r="T52" s="313"/>
      <c r="U52" s="179" t="str">
        <f>_xlfn.IFNA(VLOOKUP(I52&amp;K52,※編集不可※選択項目!$S$3:$T$11,2,FALSE),"")</f>
        <v/>
      </c>
      <c r="V52" s="314"/>
      <c r="W52" s="315"/>
      <c r="X52" s="184" t="str">
        <f>IFERROR(IF(C52="","",VLOOKUP(C52&amp;I52&amp;K52&amp;W52,※編集不可※選択項目!$U$18:$V$114,2,0)),"")</f>
        <v/>
      </c>
      <c r="Y52" s="316"/>
      <c r="Z52" s="316"/>
      <c r="AA52" s="317"/>
      <c r="AB52" s="315"/>
      <c r="AC52" s="321"/>
      <c r="AD52" s="322" t="str">
        <f t="shared" si="7"/>
        <v/>
      </c>
    </row>
    <row r="53" spans="1:30" s="320" customFormat="1" ht="24.95" customHeight="1" x14ac:dyDescent="0.15">
      <c r="A53" s="307">
        <f t="shared" si="3"/>
        <v>45</v>
      </c>
      <c r="B53" s="181" t="str">
        <f t="shared" si="4"/>
        <v/>
      </c>
      <c r="C53" s="308"/>
      <c r="D53" s="181" t="str">
        <f t="shared" si="5"/>
        <v/>
      </c>
      <c r="E53" s="181" t="str">
        <f t="shared" si="2"/>
        <v/>
      </c>
      <c r="F53" s="308"/>
      <c r="G53" s="308"/>
      <c r="H53" s="309"/>
      <c r="I53" s="310"/>
      <c r="J53" s="181" t="str">
        <f t="shared" si="8"/>
        <v/>
      </c>
      <c r="K53" s="310"/>
      <c r="L53" s="310"/>
      <c r="M53" s="310"/>
      <c r="N53" s="311"/>
      <c r="O53" s="312"/>
      <c r="P53" s="310"/>
      <c r="Q53" s="310"/>
      <c r="R53" s="311"/>
      <c r="S53" s="312"/>
      <c r="T53" s="313"/>
      <c r="U53" s="179" t="str">
        <f>_xlfn.IFNA(VLOOKUP(I53&amp;K53,※編集不可※選択項目!$S$3:$T$11,2,FALSE),"")</f>
        <v/>
      </c>
      <c r="V53" s="314"/>
      <c r="W53" s="315"/>
      <c r="X53" s="184" t="str">
        <f>IFERROR(IF(C53="","",VLOOKUP(C53&amp;I53&amp;K53&amp;W53,※編集不可※選択項目!$U$18:$V$114,2,0)),"")</f>
        <v/>
      </c>
      <c r="Y53" s="316"/>
      <c r="Z53" s="316"/>
      <c r="AA53" s="317"/>
      <c r="AB53" s="315"/>
      <c r="AC53" s="321"/>
      <c r="AD53" s="322" t="str">
        <f t="shared" si="7"/>
        <v/>
      </c>
    </row>
    <row r="54" spans="1:30" s="320" customFormat="1" ht="24.95" customHeight="1" x14ac:dyDescent="0.15">
      <c r="A54" s="307">
        <f t="shared" si="3"/>
        <v>46</v>
      </c>
      <c r="B54" s="181" t="str">
        <f t="shared" si="4"/>
        <v/>
      </c>
      <c r="C54" s="308"/>
      <c r="D54" s="181" t="str">
        <f t="shared" si="5"/>
        <v/>
      </c>
      <c r="E54" s="181" t="str">
        <f t="shared" si="2"/>
        <v/>
      </c>
      <c r="F54" s="308"/>
      <c r="G54" s="308"/>
      <c r="H54" s="309"/>
      <c r="I54" s="310"/>
      <c r="J54" s="181" t="str">
        <f t="shared" si="8"/>
        <v/>
      </c>
      <c r="K54" s="310"/>
      <c r="L54" s="310"/>
      <c r="M54" s="310"/>
      <c r="N54" s="311"/>
      <c r="O54" s="312"/>
      <c r="P54" s="310"/>
      <c r="Q54" s="310"/>
      <c r="R54" s="311"/>
      <c r="S54" s="312"/>
      <c r="T54" s="313"/>
      <c r="U54" s="179" t="str">
        <f>_xlfn.IFNA(VLOOKUP(I54&amp;K54,※編集不可※選択項目!$S$3:$T$11,2,FALSE),"")</f>
        <v/>
      </c>
      <c r="V54" s="314"/>
      <c r="W54" s="315"/>
      <c r="X54" s="184" t="str">
        <f>IFERROR(IF(C54="","",VLOOKUP(C54&amp;I54&amp;K54&amp;W54,※編集不可※選択項目!$U$18:$V$114,2,0)),"")</f>
        <v/>
      </c>
      <c r="Y54" s="316"/>
      <c r="Z54" s="316"/>
      <c r="AA54" s="317"/>
      <c r="AB54" s="315"/>
      <c r="AC54" s="321"/>
      <c r="AD54" s="322" t="str">
        <f t="shared" si="7"/>
        <v/>
      </c>
    </row>
    <row r="55" spans="1:30" s="320" customFormat="1" ht="24.95" customHeight="1" x14ac:dyDescent="0.15">
      <c r="A55" s="307">
        <f t="shared" si="3"/>
        <v>47</v>
      </c>
      <c r="B55" s="181"/>
      <c r="C55" s="308"/>
      <c r="D55" s="181"/>
      <c r="E55" s="181"/>
      <c r="F55" s="308"/>
      <c r="G55" s="308"/>
      <c r="H55" s="309"/>
      <c r="I55" s="310"/>
      <c r="J55" s="181"/>
      <c r="K55" s="310"/>
      <c r="L55" s="310"/>
      <c r="M55" s="310"/>
      <c r="N55" s="311"/>
      <c r="O55" s="312"/>
      <c r="P55" s="310"/>
      <c r="Q55" s="310"/>
      <c r="R55" s="311"/>
      <c r="S55" s="312"/>
      <c r="T55" s="313"/>
      <c r="U55" s="179"/>
      <c r="V55" s="314"/>
      <c r="W55" s="315"/>
      <c r="X55" s="184" t="str">
        <f>IFERROR(IF(C55="","",VLOOKUP(C55&amp;I55&amp;K55&amp;W55,※編集不可※選択項目!$U$18:$V$114,2,0)),"")</f>
        <v/>
      </c>
      <c r="Y55" s="316"/>
      <c r="Z55" s="316"/>
      <c r="AA55" s="317"/>
      <c r="AB55" s="315"/>
      <c r="AC55" s="321"/>
      <c r="AD55" s="322" t="str">
        <f t="shared" si="7"/>
        <v/>
      </c>
    </row>
    <row r="56" spans="1:30" s="320" customFormat="1" ht="24.95" customHeight="1" x14ac:dyDescent="0.15">
      <c r="A56" s="307">
        <f t="shared" si="3"/>
        <v>48</v>
      </c>
      <c r="B56" s="181"/>
      <c r="C56" s="308"/>
      <c r="D56" s="181"/>
      <c r="E56" s="181"/>
      <c r="F56" s="308"/>
      <c r="G56" s="308"/>
      <c r="H56" s="309"/>
      <c r="I56" s="310"/>
      <c r="J56" s="181"/>
      <c r="K56" s="310"/>
      <c r="L56" s="310"/>
      <c r="M56" s="310"/>
      <c r="N56" s="311"/>
      <c r="O56" s="312"/>
      <c r="P56" s="310"/>
      <c r="Q56" s="310"/>
      <c r="R56" s="311"/>
      <c r="S56" s="312"/>
      <c r="T56" s="313"/>
      <c r="U56" s="179"/>
      <c r="V56" s="314"/>
      <c r="W56" s="315"/>
      <c r="X56" s="184" t="str">
        <f>IFERROR(IF(C56="","",VLOOKUP(C56&amp;I56&amp;K56&amp;W56,※編集不可※選択項目!$U$18:$V$114,2,0)),"")</f>
        <v/>
      </c>
      <c r="Y56" s="316"/>
      <c r="Z56" s="316"/>
      <c r="AA56" s="317"/>
      <c r="AB56" s="315"/>
      <c r="AC56" s="321"/>
      <c r="AD56" s="322" t="str">
        <f t="shared" si="7"/>
        <v/>
      </c>
    </row>
    <row r="57" spans="1:30" s="320" customFormat="1" ht="24.95" customHeight="1" x14ac:dyDescent="0.15">
      <c r="A57" s="307">
        <f t="shared" si="3"/>
        <v>49</v>
      </c>
      <c r="B57" s="181"/>
      <c r="C57" s="308"/>
      <c r="D57" s="181"/>
      <c r="E57" s="181"/>
      <c r="F57" s="308"/>
      <c r="G57" s="308"/>
      <c r="H57" s="309"/>
      <c r="I57" s="310"/>
      <c r="J57" s="181"/>
      <c r="K57" s="310"/>
      <c r="L57" s="310"/>
      <c r="M57" s="310"/>
      <c r="N57" s="311"/>
      <c r="O57" s="312"/>
      <c r="P57" s="310"/>
      <c r="Q57" s="310"/>
      <c r="R57" s="311"/>
      <c r="S57" s="312"/>
      <c r="T57" s="313"/>
      <c r="U57" s="179"/>
      <c r="V57" s="314"/>
      <c r="W57" s="315"/>
      <c r="X57" s="184" t="str">
        <f>IFERROR(IF(C57="","",VLOOKUP(C57&amp;I57&amp;K57&amp;W57,※編集不可※選択項目!$U$18:$V$114,2,0)),"")</f>
        <v/>
      </c>
      <c r="Y57" s="316"/>
      <c r="Z57" s="316"/>
      <c r="AA57" s="317"/>
      <c r="AB57" s="315"/>
      <c r="AC57" s="321"/>
      <c r="AD57" s="322" t="str">
        <f t="shared" si="7"/>
        <v/>
      </c>
    </row>
    <row r="58" spans="1:30" s="320" customFormat="1" ht="24.95" customHeight="1" thickBot="1" x14ac:dyDescent="0.2">
      <c r="A58" s="324">
        <f t="shared" si="3"/>
        <v>50</v>
      </c>
      <c r="B58" s="325"/>
      <c r="C58" s="326"/>
      <c r="D58" s="325"/>
      <c r="E58" s="325"/>
      <c r="F58" s="326"/>
      <c r="G58" s="326"/>
      <c r="H58" s="327"/>
      <c r="I58" s="328"/>
      <c r="J58" s="325"/>
      <c r="K58" s="328"/>
      <c r="L58" s="328"/>
      <c r="M58" s="328"/>
      <c r="N58" s="329"/>
      <c r="O58" s="330"/>
      <c r="P58" s="328"/>
      <c r="Q58" s="328"/>
      <c r="R58" s="329"/>
      <c r="S58" s="330"/>
      <c r="T58" s="331"/>
      <c r="U58" s="332"/>
      <c r="V58" s="333"/>
      <c r="W58" s="334"/>
      <c r="X58" s="209" t="str">
        <f>IFERROR(IF(C58="","",VLOOKUP(C58&amp;I58&amp;K58&amp;W58,※編集不可※選択項目!$U$18:$V$114,2,0)),"")</f>
        <v/>
      </c>
      <c r="Y58" s="335"/>
      <c r="Z58" s="335"/>
      <c r="AA58" s="336"/>
      <c r="AB58" s="334"/>
      <c r="AC58" s="337"/>
      <c r="AD58" s="322" t="str">
        <f t="shared" si="7"/>
        <v/>
      </c>
    </row>
    <row r="59" spans="1:30" x14ac:dyDescent="0.15">
      <c r="A59" s="338" t="s">
        <v>136</v>
      </c>
      <c r="B59" s="338" t="s">
        <v>136</v>
      </c>
      <c r="C59" s="338" t="s">
        <v>136</v>
      </c>
      <c r="D59" s="338" t="s">
        <v>136</v>
      </c>
      <c r="E59" s="338" t="s">
        <v>136</v>
      </c>
      <c r="F59" s="338" t="s">
        <v>136</v>
      </c>
      <c r="G59" s="338" t="s">
        <v>136</v>
      </c>
      <c r="H59" s="338" t="s">
        <v>136</v>
      </c>
      <c r="I59" s="338" t="s">
        <v>136</v>
      </c>
      <c r="J59" s="338" t="s">
        <v>136</v>
      </c>
      <c r="K59" s="338" t="s">
        <v>136</v>
      </c>
      <c r="L59" s="338" t="s">
        <v>136</v>
      </c>
      <c r="M59" s="338" t="s">
        <v>136</v>
      </c>
      <c r="N59" s="338" t="s">
        <v>136</v>
      </c>
      <c r="O59" s="338" t="s">
        <v>136</v>
      </c>
      <c r="P59" s="338" t="s">
        <v>136</v>
      </c>
      <c r="Q59" s="338" t="s">
        <v>136</v>
      </c>
      <c r="R59" s="338" t="s">
        <v>136</v>
      </c>
      <c r="S59" s="338" t="s">
        <v>136</v>
      </c>
      <c r="T59" s="338" t="s">
        <v>136</v>
      </c>
      <c r="U59" s="338" t="s">
        <v>136</v>
      </c>
      <c r="V59" s="338" t="s">
        <v>136</v>
      </c>
      <c r="W59" s="338" t="s">
        <v>136</v>
      </c>
      <c r="X59" s="338" t="s">
        <v>136</v>
      </c>
      <c r="Y59" s="338" t="s">
        <v>136</v>
      </c>
      <c r="Z59" s="338" t="s">
        <v>136</v>
      </c>
      <c r="AA59" s="338" t="s">
        <v>136</v>
      </c>
      <c r="AB59" s="338" t="s">
        <v>136</v>
      </c>
      <c r="AC59" s="338" t="s">
        <v>136</v>
      </c>
    </row>
  </sheetData>
  <sheetProtection algorithmName="SHA-512" hashValue="kk0R52Wn5p1drnJ/QMVqQWmjVoAX7w++lTCtL+YHNr0ztx/o7MymZDC169vz3Plxvli5ZHv5fcJrf8dLk2FGCw==" saltValue="46QM/UOSyfmbMY6qy82a3A==" spinCount="100000" sheet="1" objects="1" scenarios="1" selectLockedCells="1" selectUnlockedCells="1"/>
  <dataConsolidate link="1"/>
  <mergeCells count="10">
    <mergeCell ref="C2:D2"/>
    <mergeCell ref="M4:O4"/>
    <mergeCell ref="M6:O6"/>
    <mergeCell ref="M7:O7"/>
    <mergeCell ref="L5:T5"/>
    <mergeCell ref="M8:O8"/>
    <mergeCell ref="Q4:S4"/>
    <mergeCell ref="Q6:S6"/>
    <mergeCell ref="Q7:S7"/>
    <mergeCell ref="Q8:S8"/>
  </mergeCells>
  <phoneticPr fontId="11"/>
  <conditionalFormatting sqref="C2 F2 H2">
    <cfRule type="expression" dxfId="135" priority="585">
      <formula>AND($J$2&gt;0,C2="")</formula>
    </cfRule>
  </conditionalFormatting>
  <conditionalFormatting sqref="F9:F58">
    <cfRule type="expression" dxfId="134" priority="587">
      <formula>AND($B9&lt;&gt;"",$F9="")</formula>
    </cfRule>
    <cfRule type="duplicateValues" dxfId="133" priority="586"/>
  </conditionalFormatting>
  <conditionalFormatting sqref="G9:G58">
    <cfRule type="expression" dxfId="132" priority="1">
      <formula>AND($C9&lt;&gt;"",$G9="")</formula>
    </cfRule>
    <cfRule type="duplicateValues" dxfId="131" priority="61"/>
  </conditionalFormatting>
  <conditionalFormatting sqref="H9:H58">
    <cfRule type="duplicateValues" dxfId="130" priority="542"/>
  </conditionalFormatting>
  <conditionalFormatting sqref="I9:I58">
    <cfRule type="expression" dxfId="129" priority="602">
      <formula>AND($B9&lt;&gt;"",$I9="")</formula>
    </cfRule>
  </conditionalFormatting>
  <conditionalFormatting sqref="K9:K58">
    <cfRule type="expression" dxfId="127" priority="37">
      <formula>AND(COUNTIF(I9,"*Low*")=0,I9&lt;&gt;"")</formula>
    </cfRule>
    <cfRule type="expression" dxfId="126" priority="38">
      <formula>AND($B9&lt;&gt;"",$K9="")</formula>
    </cfRule>
  </conditionalFormatting>
  <conditionalFormatting sqref="L9:O58">
    <cfRule type="expression" dxfId="125" priority="24">
      <formula>AND($J9="複層ガラス",$L9="")</formula>
    </cfRule>
  </conditionalFormatting>
  <conditionalFormatting sqref="L9:S58">
    <cfRule type="expression" dxfId="124" priority="25">
      <formula>AND(COUNTIF($I9,"*複層*")=0,$I9&lt;&gt;"")</formula>
    </cfRule>
    <cfRule type="expression" dxfId="123" priority="11">
      <formula>$T9&lt;&gt;""</formula>
    </cfRule>
  </conditionalFormatting>
  <conditionalFormatting sqref="M9:M58">
    <cfRule type="expression" dxfId="122" priority="28">
      <formula>AND($L9&lt;&gt;"",$M9="")</formula>
    </cfRule>
  </conditionalFormatting>
  <conditionalFormatting sqref="N9:N58">
    <cfRule type="expression" dxfId="121" priority="29">
      <formula>AND($M9&lt;&gt;"",$N9="")</formula>
    </cfRule>
  </conditionalFormatting>
  <conditionalFormatting sqref="O9:O58">
    <cfRule type="expression" dxfId="120" priority="30">
      <formula>$N9="以上"</formula>
    </cfRule>
    <cfRule type="expression" dxfId="119" priority="31">
      <formula>IF($M9&lt;&gt;"",AND($O9="",$N9="～"),$O9&lt;&gt;"")</formula>
    </cfRule>
    <cfRule type="expression" dxfId="118" priority="19">
      <formula>$N9="以上"</formula>
    </cfRule>
  </conditionalFormatting>
  <conditionalFormatting sqref="P9:S58">
    <cfRule type="expression" dxfId="117" priority="23">
      <formula>AND(COUNTIF($I9,"*三層*")=0,$I9&lt;&gt;"")</formula>
    </cfRule>
    <cfRule type="expression" dxfId="116" priority="34">
      <formula>AND(COUNTIF($I9,"*複層*")=1,$I9&lt;&gt;"",$P9="")</formula>
    </cfRule>
  </conditionalFormatting>
  <conditionalFormatting sqref="Q9:Q58">
    <cfRule type="expression" dxfId="115" priority="22">
      <formula>AND($P9&lt;&gt;"",$Q9="")</formula>
    </cfRule>
  </conditionalFormatting>
  <conditionalFormatting sqref="Q11">
    <cfRule type="expression" dxfId="114" priority="15">
      <formula>AND($L11&lt;&gt;"",$M11="")</formula>
    </cfRule>
  </conditionalFormatting>
  <conditionalFormatting sqref="Q11:S11">
    <cfRule type="expression" dxfId="113" priority="14">
      <formula>AND($J11="複層ガラス",$L11="")</formula>
    </cfRule>
  </conditionalFormatting>
  <conditionalFormatting sqref="R9:R58">
    <cfRule type="expression" dxfId="112" priority="21">
      <formula>AND($P9&lt;&gt;"",$R9="")</formula>
    </cfRule>
  </conditionalFormatting>
  <conditionalFormatting sqref="R11">
    <cfRule type="expression" dxfId="111" priority="16">
      <formula>AND($M11&lt;&gt;"",$N11="")</formula>
    </cfRule>
  </conditionalFormatting>
  <conditionalFormatting sqref="S9:S58">
    <cfRule type="expression" dxfId="110" priority="36">
      <formula>AND($P9&lt;&gt;"",$Q9&lt;&gt;"以上",$S9="")</formula>
    </cfRule>
    <cfRule type="expression" dxfId="109" priority="20">
      <formula>$R9="以上"</formula>
    </cfRule>
  </conditionalFormatting>
  <conditionalFormatting sqref="S11">
    <cfRule type="expression" dxfId="108" priority="13">
      <formula>$N11="以上"</formula>
    </cfRule>
    <cfRule type="expression" dxfId="107" priority="18">
      <formula>IF($M11&lt;&gt;"",AND($O11="",$N11="～"),$O11&lt;&gt;"")</formula>
    </cfRule>
    <cfRule type="expression" dxfId="106" priority="17">
      <formula>$N11="以上"</formula>
    </cfRule>
  </conditionalFormatting>
  <conditionalFormatting sqref="T9:T44 T47:T58">
    <cfRule type="cellIs" dxfId="105" priority="621" operator="greaterThanOrEqual">
      <formula>1.95</formula>
    </cfRule>
  </conditionalFormatting>
  <conditionalFormatting sqref="T9:T58">
    <cfRule type="expression" dxfId="104" priority="9">
      <formula>AND($T9="",$L9&lt;&gt;"",$M9&lt;&gt;"",$N9&lt;&gt;"")</formula>
    </cfRule>
    <cfRule type="expression" dxfId="103" priority="12">
      <formula>AND($I9&lt;&gt;"",$T9="")</formula>
    </cfRule>
  </conditionalFormatting>
  <conditionalFormatting sqref="W9:W22 W24:W58">
    <cfRule type="expression" dxfId="102" priority="670">
      <formula>AND($B9&lt;&gt;"",$W9="")</formula>
    </cfRule>
  </conditionalFormatting>
  <conditionalFormatting sqref="W22">
    <cfRule type="expression" dxfId="101" priority="52">
      <formula>$C22="ガラス"</formula>
    </cfRule>
    <cfRule type="expression" dxfId="100" priority="51">
      <formula>$C22=""</formula>
    </cfRule>
  </conditionalFormatting>
  <conditionalFormatting sqref="X1:X7 X159:X1048576">
    <cfRule type="cellIs" dxfId="99" priority="5" operator="equal">
      <formula>"手入力"</formula>
    </cfRule>
  </conditionalFormatting>
  <conditionalFormatting sqref="X9:X58">
    <cfRule type="expression" dxfId="98" priority="2">
      <formula>$C9&lt;&gt;""</formula>
    </cfRule>
    <cfRule type="expression" dxfId="97" priority="3">
      <formula>X9&lt;&gt;""</formula>
    </cfRule>
    <cfRule type="expression" dxfId="96" priority="4">
      <formula>$C9&lt;&gt;""</formula>
    </cfRule>
  </conditionalFormatting>
  <conditionalFormatting sqref="Y9:Y18 V9:V18">
    <cfRule type="expression" dxfId="95" priority="624">
      <formula>AND($B9&lt;&gt;"",$V9="")</formula>
    </cfRule>
  </conditionalFormatting>
  <conditionalFormatting sqref="Y9:Y58">
    <cfRule type="expression" dxfId="94" priority="7">
      <formula>$Y9&lt;&gt;""</formula>
    </cfRule>
    <cfRule type="expression" dxfId="93" priority="627">
      <formula>AND($B9&lt;&gt;"",$X9="")</formula>
    </cfRule>
    <cfRule type="expression" dxfId="92" priority="8">
      <formula>AND($C9&lt;&gt;"",$Y9="")</formula>
    </cfRule>
  </conditionalFormatting>
  <conditionalFormatting sqref="Z9:Z58">
    <cfRule type="expression" dxfId="91" priority="673">
      <formula>COUNTIF($G9,"*■*")=0</formula>
    </cfRule>
    <cfRule type="expression" dxfId="90" priority="674">
      <formula>AND($G9="■",$Z9="")</formula>
    </cfRule>
  </conditionalFormatting>
  <conditionalFormatting sqref="AB9:AB58">
    <cfRule type="expression" dxfId="89" priority="675">
      <formula>AND($B9&lt;&gt;"",$AB9="")</formula>
    </cfRule>
  </conditionalFormatting>
  <conditionalFormatting sqref="AC9:AC58">
    <cfRule type="expression" dxfId="88" priority="6">
      <formula>AND($C9&lt;&gt;"",$G9="")</formula>
    </cfRule>
  </conditionalFormatting>
  <dataValidations count="15">
    <dataValidation imeMode="fullKatakana" operator="lessThanOrEqual" allowBlank="1" showInputMessage="1" showErrorMessage="1" sqref="E2 I2" xr:uid="{5EFEFCB6-A088-4E45-9667-83CB142EEFD6}"/>
    <dataValidation imeMode="halfAlpha" allowBlank="1" showInputMessage="1" showErrorMessage="1" sqref="AC8 T8 M8 Q8 V8:W8 Y8:AA8" xr:uid="{312AEE2E-94AC-4F8E-9325-98B1C6BA3771}"/>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B748D3FA-9DFD-4402-A8C6-7E47C162CD50}">
      <formula1>40</formula1>
    </dataValidation>
    <dataValidation type="textLength" operator="lessThanOrEqual" allowBlank="1" showErrorMessage="1" error="40字以内で入力してください。" prompt="40字以内で入力してください。" sqref="H2 C2" xr:uid="{F240B5FD-085C-4E90-8651-83F1593DA551}">
      <formula1>40</formula1>
    </dataValidation>
    <dataValidation type="textLength" operator="lessThanOrEqual" allowBlank="1" showInputMessage="1" showErrorMessage="1" sqref="J9:J58 D9:E58" xr:uid="{1CA9791C-36EB-4735-8B38-C8D5C113F57D}">
      <formula1>40</formula1>
    </dataValidation>
    <dataValidation type="textLength" imeMode="halfAlpha" operator="lessThanOrEqual" allowBlank="1" showInputMessage="1" showErrorMessage="1" error="200文字以内で入力してください。" sqref="Z9:Z58" xr:uid="{69A81FF2-6D84-4DB3-AA05-E85414931841}">
      <formula1>200</formula1>
    </dataValidation>
    <dataValidation type="textLength" operator="lessThanOrEqual" allowBlank="1" showInputMessage="1" showErrorMessage="1" error="40文字以内で入力してください。" sqref="AA9:AA58 AC9:AC58 G9:H58" xr:uid="{839E7460-0047-4E69-A949-A51D5E89C9A0}">
      <formula1>40</formula1>
    </dataValidation>
    <dataValidation type="textLength" operator="lessThanOrEqual" allowBlank="1" showInputMessage="1" showErrorMessage="1" error="40文字以内で入力してください。" sqref="F9:F58" xr:uid="{A426370D-5300-4174-9FD9-A75141F34FD1}">
      <formula1>33</formula1>
    </dataValidation>
    <dataValidation allowBlank="1" showInputMessage="1" sqref="U9" xr:uid="{55891CE6-7D14-47AA-A4F2-73066BB63591}"/>
    <dataValidation type="list" operator="lessThanOrEqual" allowBlank="1" showInputMessage="1" showErrorMessage="1" error="40文字以内で入力してください。" sqref="AB9:AB58" xr:uid="{6D2BCE2C-7518-41D7-B326-92A8EFDFA39C}">
      <formula1>"1,0"</formula1>
    </dataValidation>
    <dataValidation type="custom" allowBlank="1" showInputMessage="1" showErrorMessage="1" error="小数点第二位までの数値を入力してください。" prompt="入力誤りにご注意ください" sqref="W9:W58" xr:uid="{97CBB6DC-E9A3-4C0F-B17C-A8C7BE86CA05}">
      <formula1>$V9*100=INT($V9*100)</formula1>
    </dataValidation>
    <dataValidation type="decimal" allowBlank="1" showInputMessage="1" showErrorMessage="1" sqref="M9:M58 O9:O58 S9:S58 Q9:Q58" xr:uid="{1AA362F6-1A33-4395-977F-656CD4A2DD91}">
      <formula1>1</formula1>
      <formula2>99.9</formula2>
    </dataValidation>
    <dataValidation type="list" allowBlank="1" showInputMessage="1" showErrorMessage="1" sqref="U5:AC5 B5:L5" xr:uid="{524D9CAD-1599-4802-88DD-7C177D8B3BEA}">
      <formula1>"必須,任意,自動反映,必須（条件付き）"</formula1>
    </dataValidation>
    <dataValidation type="list" allowBlank="1" showInputMessage="1" showErrorMessage="1" sqref="N9:N58 R9:R58" xr:uid="{E94FB0FD-5971-475E-A800-E5E10B78D8E2}">
      <formula1>"～,以上"</formula1>
    </dataValidation>
    <dataValidation type="custom" imeMode="halfAlpha" allowBlank="1" showErrorMessage="1" errorTitle="エラー" error="小数点第二位までの入力としてください。" prompt="入力誤りにご注意ください" sqref="X9:X58" xr:uid="{2EDBB5B0-3250-448E-B3A8-62D7672373D7}">
      <formula1>$Z9*100=INT($Z9*100)</formula1>
    </dataValidation>
  </dataValidations>
  <pageMargins left="0.23622047244094491" right="0.23622047244094491" top="0.74803149606299213" bottom="0.74803149606299213" header="0.31496062992125984" footer="0.31496062992125984"/>
  <pageSetup paperSize="8" scale="24" fitToHeight="0" orientation="landscape" r:id="rId1"/>
  <headerFooter>
    <oddHeader>&amp;R&amp;"-,太字"&amp;24&amp;F</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676" id="{3376BD71-FDAD-47B5-9BBC-12EDC10253D7}">
            <xm:f>IF(※編集不可※選択項目!#REF!="FALSE",TRUE,FALSE)</xm:f>
            <x14:dxf>
              <font>
                <color auto="1"/>
              </font>
              <fill>
                <patternFill patternType="solid">
                  <fgColor rgb="FFFF0000"/>
                  <bgColor rgb="FFFF0000"/>
                </patternFill>
              </fill>
            </x14:dxf>
          </x14:cfRule>
          <xm:sqref>I60:I70 J71:J100155</xm:sqref>
        </x14:conditionalFormatting>
      </x14:conditionalFormattings>
    </ext>
    <ext xmlns:x14="http://schemas.microsoft.com/office/spreadsheetml/2009/9/main" uri="{CCE6A557-97BC-4b89-ADB6-D9C93CAAB3DF}">
      <x14:dataValidations xmlns:xm="http://schemas.microsoft.com/office/excel/2006/main" count="7">
        <x14:dataValidation type="list" imeMode="halfAlpha" allowBlank="1" showInputMessage="1" showErrorMessage="1" xr:uid="{987BC7A3-A12D-4E6F-B2D4-9F77D59F9B03}">
          <x14:formula1>
            <xm:f>※編集不可※選択項目!$E$3:$E$7</xm:f>
          </x14:formula1>
          <xm:sqref>W9:W58</xm:sqref>
        </x14:dataValidation>
        <x14:dataValidation type="list" allowBlank="1" showInputMessage="1" showErrorMessage="1" xr:uid="{627436B2-F3CD-4E5B-A4E3-B3D9154EF782}">
          <x14:formula1>
            <xm:f>※編集不可※選択項目!$F$3:$F$8</xm:f>
          </x14:formula1>
          <xm:sqref>I9:I58</xm:sqref>
        </x14:dataValidation>
        <x14:dataValidation type="list" allowBlank="1" showInputMessage="1" showErrorMessage="1" xr:uid="{17662DCE-6F53-4C82-85F9-F91121D1657B}">
          <x14:formula1>
            <xm:f>※編集不可※選択項目!$B$4:$B$5</xm:f>
          </x14:formula1>
          <xm:sqref>C9:C58</xm:sqref>
        </x14:dataValidation>
        <x14:dataValidation type="list" allowBlank="1" showInputMessage="1" showErrorMessage="1" error="プルダウンから選択してください。" xr:uid="{C68F220C-0AF3-4038-B356-2D25BE3FD215}">
          <x14:formula1>
            <xm:f>※編集不可※選択項目!$E$3:$E$7</xm:f>
          </x14:formula1>
          <xm:sqref>W24:W58 W9:W22</xm:sqref>
        </x14:dataValidation>
        <x14:dataValidation type="list" allowBlank="1" showInputMessage="1" showErrorMessage="1" xr:uid="{2D9F3B70-55FF-4D49-8FD9-12C58FD1A988}">
          <x14:formula1>
            <xm:f>IF(COUNTIF($I9,"*Low*")=1,※編集不可※選択項目!$H$3:$H$4,※編集不可※選択項目!$H$6)</xm:f>
          </x14:formula1>
          <xm:sqref>K9:K58</xm:sqref>
        </x14:dataValidation>
        <x14:dataValidation type="list" allowBlank="1" showInputMessage="1" showErrorMessage="1" xr:uid="{DA26CF9E-51F3-4682-9E8C-54ED9513A747}">
          <x14:formula1>
            <xm:f>※編集不可※選択項目!$G$3:$G$10</xm:f>
          </x14:formula1>
          <xm:sqref>L9:L58 P9:P58</xm:sqref>
        </x14:dataValidation>
        <x14:dataValidation type="list" imeMode="halfAlpha" allowBlank="1" showErrorMessage="1" errorTitle="エラー" error="正しい数値を入力してください" prompt="入力誤りにご注意ください" xr:uid="{D3DB1A89-8C73-48DB-AD8E-897FDFAC00FF}">
          <x14:formula1>
            <xm:f>※編集不可※選択項目!$D$3:$D$12</xm:f>
          </x14:formula1>
          <xm:sqref>Y9:Y58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DC44C-BF99-4AEC-834B-F2B150CC0063}">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5" x14ac:dyDescent="0.15"/>
  <cols>
    <col min="1" max="1" width="10.625" style="5" customWidth="1"/>
    <col min="2" max="2" width="11.625" style="1" bestFit="1" customWidth="1"/>
    <col min="3" max="3" width="16.125" style="1" bestFit="1" customWidth="1"/>
    <col min="4" max="4" width="36.5" style="1" customWidth="1"/>
    <col min="5" max="5" width="35.625" style="1" customWidth="1"/>
    <col min="6" max="6" width="73.125" style="1" customWidth="1"/>
    <col min="7" max="7" width="50" style="1" customWidth="1"/>
    <col min="8" max="8" width="41.875" style="1" customWidth="1"/>
    <col min="9" max="9" width="27.375" style="1" bestFit="1" customWidth="1"/>
    <col min="10" max="11" width="18.125" style="1" bestFit="1" customWidth="1"/>
    <col min="12" max="12" width="21.5" style="1" customWidth="1"/>
    <col min="13" max="13" width="9.625" style="1" customWidth="1"/>
    <col min="14" max="14" width="5.625" style="1" customWidth="1"/>
    <col min="15" max="15" width="9.625" style="1" customWidth="1"/>
    <col min="16" max="16" width="21.5" style="1" customWidth="1"/>
    <col min="17" max="17" width="9.625" style="1" customWidth="1"/>
    <col min="18" max="18" width="5.625" style="1" customWidth="1"/>
    <col min="19" max="19" width="9.625" style="1" customWidth="1"/>
    <col min="20" max="20" width="39.5" style="1" bestFit="1" customWidth="1"/>
    <col min="21" max="21" width="25.125" style="1" bestFit="1" customWidth="1"/>
    <col min="22" max="22" width="28.625" style="1" customWidth="1"/>
    <col min="23" max="23" width="21.625" style="1" bestFit="1" customWidth="1"/>
    <col min="24" max="24" width="26.625" style="1" bestFit="1" customWidth="1"/>
    <col min="25" max="25" width="26.625" style="1" customWidth="1"/>
    <col min="26" max="26" width="37.5" style="1" customWidth="1"/>
    <col min="27" max="27" width="37.875" style="1" customWidth="1"/>
    <col min="28" max="28" width="27.625" style="1" bestFit="1" customWidth="1"/>
    <col min="29" max="29" width="90.625" style="1" customWidth="1"/>
    <col min="30" max="16384" width="9" style="1"/>
  </cols>
  <sheetData>
    <row r="1" spans="1:31" s="2" customFormat="1" ht="41.25" customHeight="1" x14ac:dyDescent="0.15">
      <c r="A1" s="46" t="s">
        <v>106</v>
      </c>
      <c r="B1" s="47"/>
      <c r="C1" s="47"/>
      <c r="D1" s="47"/>
      <c r="E1" s="47"/>
      <c r="F1" s="47"/>
      <c r="G1" s="82"/>
      <c r="H1" s="47"/>
      <c r="I1" s="47"/>
      <c r="J1" s="114"/>
      <c r="K1" s="77"/>
      <c r="L1" s="77"/>
      <c r="M1" s="77"/>
      <c r="N1" s="77"/>
      <c r="O1" s="77"/>
      <c r="P1" s="77"/>
      <c r="Q1" s="77"/>
      <c r="R1" s="77"/>
      <c r="S1" s="77"/>
      <c r="T1" s="77"/>
      <c r="U1" s="77"/>
      <c r="W1" s="78"/>
      <c r="AE1" s="2" t="s">
        <v>86</v>
      </c>
    </row>
    <row r="2" spans="1:31" s="20" customFormat="1" ht="60" customHeight="1" x14ac:dyDescent="0.15">
      <c r="A2" s="83" t="s">
        <v>148</v>
      </c>
      <c r="B2" s="83"/>
      <c r="C2" s="216"/>
      <c r="D2" s="216"/>
      <c r="E2" s="84" t="s">
        <v>150</v>
      </c>
      <c r="F2" s="124"/>
      <c r="G2" s="85" t="s">
        <v>2</v>
      </c>
      <c r="H2" s="125"/>
      <c r="I2" s="85" t="s">
        <v>3</v>
      </c>
      <c r="J2" s="182">
        <f>COUNTIF($B$9:$B$200,"断熱窓")</f>
        <v>0</v>
      </c>
      <c r="AA2" s="79"/>
    </row>
    <row r="3" spans="1:31" s="2" customFormat="1" ht="15" customHeight="1" thickBot="1" x14ac:dyDescent="0.2">
      <c r="A3" s="72"/>
      <c r="B3" s="73"/>
      <c r="C3" s="73"/>
      <c r="D3" s="74"/>
      <c r="E3" s="75"/>
      <c r="F3" s="74"/>
      <c r="G3" s="74"/>
      <c r="H3" s="74"/>
      <c r="I3" s="74"/>
      <c r="J3" s="123"/>
      <c r="K3" s="75"/>
      <c r="L3" s="75"/>
      <c r="M3" s="75"/>
      <c r="N3" s="75"/>
      <c r="O3" s="75"/>
      <c r="P3" s="75"/>
      <c r="Q3" s="75"/>
      <c r="R3" s="75"/>
      <c r="S3" s="75"/>
      <c r="T3" s="75"/>
      <c r="U3" s="75"/>
      <c r="V3" s="74"/>
      <c r="W3" s="76"/>
      <c r="X3" s="74"/>
      <c r="Y3" s="74"/>
    </row>
    <row r="4" spans="1:31" s="2" customFormat="1" ht="19.5" x14ac:dyDescent="0.15">
      <c r="A4" s="21" t="s">
        <v>0</v>
      </c>
      <c r="B4" s="6">
        <f t="shared" ref="B4:M4" si="0">COLUMN()-1</f>
        <v>1</v>
      </c>
      <c r="C4" s="6">
        <f t="shared" si="0"/>
        <v>2</v>
      </c>
      <c r="D4" s="6">
        <f t="shared" si="0"/>
        <v>3</v>
      </c>
      <c r="E4" s="6">
        <f>COLUMN()-1</f>
        <v>4</v>
      </c>
      <c r="F4" s="6">
        <f>COLUMN()-1</f>
        <v>5</v>
      </c>
      <c r="G4" s="6">
        <f t="shared" si="0"/>
        <v>6</v>
      </c>
      <c r="H4" s="6">
        <f t="shared" si="0"/>
        <v>7</v>
      </c>
      <c r="I4" s="86">
        <f t="shared" si="0"/>
        <v>8</v>
      </c>
      <c r="J4" s="122">
        <f t="shared" si="0"/>
        <v>9</v>
      </c>
      <c r="K4" s="86">
        <f t="shared" si="0"/>
        <v>10</v>
      </c>
      <c r="L4" s="86">
        <f t="shared" si="0"/>
        <v>11</v>
      </c>
      <c r="M4" s="218">
        <f t="shared" si="0"/>
        <v>12</v>
      </c>
      <c r="N4" s="219"/>
      <c r="O4" s="220"/>
      <c r="P4" s="86">
        <v>13</v>
      </c>
      <c r="Q4" s="218">
        <v>14</v>
      </c>
      <c r="R4" s="219"/>
      <c r="S4" s="220"/>
      <c r="T4" s="6">
        <v>15</v>
      </c>
      <c r="U4" s="6">
        <v>16</v>
      </c>
      <c r="V4" s="6">
        <v>17</v>
      </c>
      <c r="W4" s="6">
        <v>18</v>
      </c>
      <c r="X4" s="6">
        <v>19</v>
      </c>
      <c r="Y4" s="6">
        <v>20</v>
      </c>
      <c r="Z4" s="6">
        <v>21</v>
      </c>
      <c r="AA4" s="6">
        <v>22</v>
      </c>
      <c r="AB4" s="6">
        <v>23</v>
      </c>
      <c r="AC4" s="48">
        <v>24</v>
      </c>
    </row>
    <row r="5" spans="1:31" s="2" customFormat="1" ht="19.5" x14ac:dyDescent="0.15">
      <c r="A5" s="22" t="s">
        <v>4</v>
      </c>
      <c r="B5" s="23" t="s">
        <v>10</v>
      </c>
      <c r="C5" s="23" t="s">
        <v>9</v>
      </c>
      <c r="D5" s="22" t="s">
        <v>10</v>
      </c>
      <c r="E5" s="22" t="s">
        <v>10</v>
      </c>
      <c r="F5" s="22" t="s">
        <v>9</v>
      </c>
      <c r="G5" s="22" t="s">
        <v>64</v>
      </c>
      <c r="H5" s="22" t="s">
        <v>172</v>
      </c>
      <c r="I5" s="22" t="s">
        <v>9</v>
      </c>
      <c r="J5" s="24" t="s">
        <v>10</v>
      </c>
      <c r="K5" s="22" t="s">
        <v>11</v>
      </c>
      <c r="L5" s="214" t="s">
        <v>190</v>
      </c>
      <c r="M5" s="217"/>
      <c r="N5" s="217"/>
      <c r="O5" s="217"/>
      <c r="P5" s="217"/>
      <c r="Q5" s="217"/>
      <c r="R5" s="217"/>
      <c r="S5" s="217"/>
      <c r="T5" s="215"/>
      <c r="U5" s="22" t="s">
        <v>10</v>
      </c>
      <c r="V5" s="22" t="s">
        <v>9</v>
      </c>
      <c r="W5" s="22" t="s">
        <v>9</v>
      </c>
      <c r="X5" s="22" t="s">
        <v>10</v>
      </c>
      <c r="Y5" s="22" t="s">
        <v>9</v>
      </c>
      <c r="Z5" s="22" t="s">
        <v>11</v>
      </c>
      <c r="AA5" s="22" t="s">
        <v>64</v>
      </c>
      <c r="AB5" s="22" t="s">
        <v>9</v>
      </c>
      <c r="AC5" s="45" t="s">
        <v>64</v>
      </c>
    </row>
    <row r="6" spans="1:31" s="26" customFormat="1" ht="47.25" customHeight="1" x14ac:dyDescent="0.3">
      <c r="A6" s="170" t="s">
        <v>1</v>
      </c>
      <c r="B6" s="69" t="s">
        <v>17</v>
      </c>
      <c r="C6" s="69" t="s">
        <v>51</v>
      </c>
      <c r="D6" s="87" t="s">
        <v>148</v>
      </c>
      <c r="E6" s="71" t="s">
        <v>197</v>
      </c>
      <c r="F6" s="71" t="s">
        <v>44</v>
      </c>
      <c r="G6" s="71" t="s">
        <v>151</v>
      </c>
      <c r="H6" s="88" t="s">
        <v>199</v>
      </c>
      <c r="I6" s="88" t="s">
        <v>20</v>
      </c>
      <c r="J6" s="71" t="s">
        <v>167</v>
      </c>
      <c r="K6" s="71" t="s">
        <v>77</v>
      </c>
      <c r="L6" s="89" t="s">
        <v>173</v>
      </c>
      <c r="M6" s="221" t="s">
        <v>174</v>
      </c>
      <c r="N6" s="222"/>
      <c r="O6" s="223"/>
      <c r="P6" s="89" t="s">
        <v>171</v>
      </c>
      <c r="Q6" s="221" t="s">
        <v>175</v>
      </c>
      <c r="R6" s="222"/>
      <c r="S6" s="223"/>
      <c r="T6" s="89" t="s">
        <v>203</v>
      </c>
      <c r="U6" s="69" t="s">
        <v>57</v>
      </c>
      <c r="V6" s="90" t="s">
        <v>202</v>
      </c>
      <c r="W6" s="90" t="s">
        <v>66</v>
      </c>
      <c r="X6" s="69" t="s">
        <v>65</v>
      </c>
      <c r="Y6" s="69" t="s">
        <v>192</v>
      </c>
      <c r="Z6" s="69" t="s">
        <v>60</v>
      </c>
      <c r="AA6" s="69" t="s">
        <v>134</v>
      </c>
      <c r="AB6" s="69" t="s">
        <v>201</v>
      </c>
      <c r="AC6" s="70" t="s">
        <v>200</v>
      </c>
    </row>
    <row r="7" spans="1:31" s="3" customFormat="1" ht="19.5" x14ac:dyDescent="0.15">
      <c r="A7" s="169"/>
      <c r="B7" s="27"/>
      <c r="C7" s="91"/>
      <c r="D7" s="91"/>
      <c r="E7" s="28"/>
      <c r="F7" s="28"/>
      <c r="G7" s="27"/>
      <c r="H7" s="92"/>
      <c r="I7" s="93"/>
      <c r="J7" s="29"/>
      <c r="K7" s="29"/>
      <c r="L7" s="115"/>
      <c r="M7" s="206"/>
      <c r="N7" s="207"/>
      <c r="O7" s="208"/>
      <c r="P7" s="115"/>
      <c r="Q7" s="206"/>
      <c r="R7" s="207"/>
      <c r="S7" s="208"/>
      <c r="T7" s="25"/>
      <c r="U7" s="27"/>
      <c r="V7" s="25"/>
      <c r="W7" s="91"/>
      <c r="X7" s="91"/>
      <c r="Y7" s="91"/>
      <c r="Z7" s="91"/>
      <c r="AA7" s="91"/>
      <c r="AB7" s="25"/>
      <c r="AC7" s="113"/>
    </row>
    <row r="8" spans="1:31" s="2" customFormat="1" ht="19.5" x14ac:dyDescent="0.15">
      <c r="A8" s="30"/>
      <c r="B8" s="10" t="s">
        <v>18</v>
      </c>
      <c r="C8" s="16" t="s">
        <v>56</v>
      </c>
      <c r="D8" s="22" t="s">
        <v>18</v>
      </c>
      <c r="E8" s="22" t="s">
        <v>206</v>
      </c>
      <c r="F8" s="22" t="s">
        <v>144</v>
      </c>
      <c r="G8" s="31" t="s">
        <v>194</v>
      </c>
      <c r="H8" s="81" t="s">
        <v>165</v>
      </c>
      <c r="I8" s="18" t="s">
        <v>56</v>
      </c>
      <c r="J8" s="19" t="s">
        <v>18</v>
      </c>
      <c r="K8" s="18" t="s">
        <v>56</v>
      </c>
      <c r="L8" s="16" t="s">
        <v>56</v>
      </c>
      <c r="M8" s="166" t="s">
        <v>185</v>
      </c>
      <c r="N8" s="167"/>
      <c r="O8" s="168"/>
      <c r="P8" s="16" t="s">
        <v>56</v>
      </c>
      <c r="Q8" s="166" t="s">
        <v>185</v>
      </c>
      <c r="R8" s="167"/>
      <c r="S8" s="168"/>
      <c r="T8" s="22" t="s">
        <v>184</v>
      </c>
      <c r="U8" s="19" t="s">
        <v>18</v>
      </c>
      <c r="V8" s="22" t="s">
        <v>87</v>
      </c>
      <c r="W8" s="16" t="s">
        <v>56</v>
      </c>
      <c r="X8" s="10" t="s">
        <v>18</v>
      </c>
      <c r="Y8" s="16" t="s">
        <v>56</v>
      </c>
      <c r="Z8" s="22" t="s">
        <v>67</v>
      </c>
      <c r="AA8" s="16" t="s">
        <v>68</v>
      </c>
      <c r="AB8" s="10" t="s">
        <v>56</v>
      </c>
      <c r="AC8" s="45" t="s">
        <v>162</v>
      </c>
    </row>
    <row r="9" spans="1:31" s="4" customFormat="1" ht="24.95" customHeight="1" x14ac:dyDescent="0.15">
      <c r="A9" s="32">
        <f>ROW()-8</f>
        <v>1</v>
      </c>
      <c r="B9" s="181" t="str">
        <f>IF($C9="","","断熱窓")</f>
        <v/>
      </c>
      <c r="C9" s="126"/>
      <c r="D9" s="181" t="str">
        <f>IF($C$2="","",IF($C9="","",$C$2))</f>
        <v/>
      </c>
      <c r="E9" s="181" t="str">
        <f t="shared" ref="E9:E72" si="1">IF($F$2="","",IF($C9="","",$F$2))</f>
        <v/>
      </c>
      <c r="F9" s="126"/>
      <c r="G9" s="126"/>
      <c r="H9" s="116"/>
      <c r="I9" s="33"/>
      <c r="J9" s="181" t="str">
        <f>IF(I9="","",IF(I9="単板","単板ガラス","複層ガラス"))</f>
        <v/>
      </c>
      <c r="K9" s="33"/>
      <c r="L9" s="33"/>
      <c r="M9" s="164"/>
      <c r="N9" s="128"/>
      <c r="O9" s="165"/>
      <c r="P9" s="33"/>
      <c r="Q9" s="164"/>
      <c r="R9" s="128"/>
      <c r="S9" s="165"/>
      <c r="T9" s="146"/>
      <c r="U9" s="179" t="str">
        <f>_xlfn.IFNA(VLOOKUP(I9&amp;K9,※編集不可※選択項目!$S$3:$T$11,2,FALSE),"")</f>
        <v/>
      </c>
      <c r="V9" s="183"/>
      <c r="W9" s="34"/>
      <c r="X9" s="184" t="str">
        <f>IFERROR(IF(C9="","",VLOOKUP(C9&amp;I9&amp;K9&amp;W9,※編集不可※選択項目!$U$18:$V$114,2,0)),"")</f>
        <v/>
      </c>
      <c r="Y9" s="129"/>
      <c r="Z9" s="160"/>
      <c r="AA9" s="161"/>
      <c r="AB9" s="162"/>
      <c r="AC9" s="163"/>
      <c r="AD9" s="147"/>
    </row>
    <row r="10" spans="1:31" s="4" customFormat="1" ht="24.95" customHeight="1" x14ac:dyDescent="0.15">
      <c r="A10" s="32">
        <f t="shared" ref="A10:A73" si="2">ROW()-8</f>
        <v>2</v>
      </c>
      <c r="B10" s="181" t="str">
        <f t="shared" ref="B10:B73" si="3">IF($C10="","","断熱窓")</f>
        <v/>
      </c>
      <c r="C10" s="126"/>
      <c r="D10" s="181" t="str">
        <f t="shared" ref="D10:D73" si="4">IF($C$2="","",IF($C10="","",$C$2))</f>
        <v/>
      </c>
      <c r="E10" s="181" t="str">
        <f t="shared" si="1"/>
        <v/>
      </c>
      <c r="F10" s="126"/>
      <c r="G10" s="126"/>
      <c r="H10" s="116"/>
      <c r="I10" s="33"/>
      <c r="J10" s="181" t="str">
        <f t="shared" ref="J10:J73" si="5">IF(I10="","",IF(I10="単板","単板ガラス","複層ガラス"))</f>
        <v/>
      </c>
      <c r="K10" s="33"/>
      <c r="L10" s="33"/>
      <c r="M10" s="164"/>
      <c r="N10" s="128"/>
      <c r="O10" s="165"/>
      <c r="P10" s="33"/>
      <c r="Q10" s="164"/>
      <c r="R10" s="128"/>
      <c r="S10" s="165"/>
      <c r="T10" s="146"/>
      <c r="U10" s="179" t="str">
        <f>_xlfn.IFNA(VLOOKUP(I10&amp;K10,※編集不可※選択項目!$S$3:$T$11,2,FALSE),"")</f>
        <v/>
      </c>
      <c r="V10" s="183"/>
      <c r="W10" s="34"/>
      <c r="X10" s="184" t="str">
        <f>IFERROR(IF(C10="","",VLOOKUP(C10&amp;I10&amp;K10&amp;W10,※編集不可※選択項目!$U$18:$V$114,2,0)),"")</f>
        <v/>
      </c>
      <c r="Y10" s="129"/>
      <c r="Z10" s="160"/>
      <c r="AA10" s="161"/>
      <c r="AB10" s="162"/>
      <c r="AC10" s="163"/>
      <c r="AD10" s="147"/>
    </row>
    <row r="11" spans="1:31" s="4" customFormat="1" ht="24.95" customHeight="1" x14ac:dyDescent="0.15">
      <c r="A11" s="32">
        <f t="shared" si="2"/>
        <v>3</v>
      </c>
      <c r="B11" s="181" t="str">
        <f t="shared" si="3"/>
        <v/>
      </c>
      <c r="C11" s="126"/>
      <c r="D11" s="181" t="str">
        <f t="shared" si="4"/>
        <v/>
      </c>
      <c r="E11" s="181" t="str">
        <f t="shared" si="1"/>
        <v/>
      </c>
      <c r="F11" s="126"/>
      <c r="G11" s="126"/>
      <c r="H11" s="116"/>
      <c r="I11" s="33"/>
      <c r="J11" s="181" t="str">
        <f t="shared" si="5"/>
        <v/>
      </c>
      <c r="K11" s="33"/>
      <c r="L11" s="33"/>
      <c r="M11" s="164"/>
      <c r="N11" s="128"/>
      <c r="O11" s="165"/>
      <c r="P11" s="33"/>
      <c r="Q11" s="164"/>
      <c r="R11" s="128"/>
      <c r="S11" s="165"/>
      <c r="T11" s="146"/>
      <c r="U11" s="179" t="str">
        <f>_xlfn.IFNA(VLOOKUP(I11&amp;K11,※編集不可※選択項目!$S$3:$T$11,2,FALSE),"")</f>
        <v/>
      </c>
      <c r="V11" s="183"/>
      <c r="W11" s="34"/>
      <c r="X11" s="184" t="str">
        <f>IFERROR(IF(C11="","",VLOOKUP(C11&amp;I11&amp;K11&amp;W11,※編集不可※選択項目!$U$18:$V$114,2,0)),"")</f>
        <v/>
      </c>
      <c r="Y11" s="129"/>
      <c r="Z11" s="160"/>
      <c r="AA11" s="161"/>
      <c r="AB11" s="162"/>
      <c r="AC11" s="163"/>
      <c r="AD11" s="147"/>
    </row>
    <row r="12" spans="1:31" s="4" customFormat="1" ht="24.95" customHeight="1" x14ac:dyDescent="0.15">
      <c r="A12" s="32">
        <f t="shared" si="2"/>
        <v>4</v>
      </c>
      <c r="B12" s="181" t="str">
        <f t="shared" si="3"/>
        <v/>
      </c>
      <c r="C12" s="126"/>
      <c r="D12" s="181" t="str">
        <f t="shared" si="4"/>
        <v/>
      </c>
      <c r="E12" s="181" t="str">
        <f t="shared" si="1"/>
        <v/>
      </c>
      <c r="F12" s="126"/>
      <c r="G12" s="126"/>
      <c r="H12" s="116"/>
      <c r="I12" s="33"/>
      <c r="J12" s="181" t="str">
        <f t="shared" si="5"/>
        <v/>
      </c>
      <c r="K12" s="33"/>
      <c r="L12" s="33"/>
      <c r="M12" s="164"/>
      <c r="N12" s="128"/>
      <c r="O12" s="165"/>
      <c r="P12" s="33"/>
      <c r="Q12" s="164"/>
      <c r="R12" s="128"/>
      <c r="S12" s="165"/>
      <c r="T12" s="146"/>
      <c r="U12" s="179" t="str">
        <f>_xlfn.IFNA(VLOOKUP(I12&amp;K12,※編集不可※選択項目!$S$3:$T$11,2,FALSE),"")</f>
        <v/>
      </c>
      <c r="V12" s="183"/>
      <c r="W12" s="34"/>
      <c r="X12" s="184" t="str">
        <f>IFERROR(IF(C12="","",VLOOKUP(C12&amp;I12&amp;K12&amp;W12,※編集不可※選択項目!$U$18:$V$114,2,0)),"")</f>
        <v/>
      </c>
      <c r="Y12" s="129"/>
      <c r="Z12" s="160"/>
      <c r="AA12" s="161"/>
      <c r="AB12" s="162"/>
      <c r="AC12" s="163"/>
      <c r="AD12" s="147"/>
    </row>
    <row r="13" spans="1:31" s="4" customFormat="1" ht="24.95" customHeight="1" x14ac:dyDescent="0.15">
      <c r="A13" s="32">
        <f t="shared" si="2"/>
        <v>5</v>
      </c>
      <c r="B13" s="181" t="str">
        <f t="shared" si="3"/>
        <v/>
      </c>
      <c r="C13" s="126"/>
      <c r="D13" s="181" t="str">
        <f t="shared" si="4"/>
        <v/>
      </c>
      <c r="E13" s="181" t="str">
        <f t="shared" si="1"/>
        <v/>
      </c>
      <c r="F13" s="126"/>
      <c r="G13" s="126"/>
      <c r="H13" s="116"/>
      <c r="I13" s="33"/>
      <c r="J13" s="181" t="str">
        <f t="shared" si="5"/>
        <v/>
      </c>
      <c r="K13" s="33"/>
      <c r="L13" s="33"/>
      <c r="M13" s="164"/>
      <c r="N13" s="128"/>
      <c r="O13" s="165"/>
      <c r="P13" s="33"/>
      <c r="Q13" s="164"/>
      <c r="R13" s="128"/>
      <c r="S13" s="165"/>
      <c r="T13" s="146"/>
      <c r="U13" s="179" t="str">
        <f>_xlfn.IFNA(VLOOKUP(I13&amp;K13,※編集不可※選択項目!$S$3:$T$11,2,FALSE),"")</f>
        <v/>
      </c>
      <c r="V13" s="183"/>
      <c r="W13" s="34"/>
      <c r="X13" s="184" t="str">
        <f>IFERROR(IF(C13="","",VLOOKUP(C13&amp;I13&amp;K13&amp;W13,※編集不可※選択項目!$U$18:$V$114,2,0)),"")</f>
        <v/>
      </c>
      <c r="Y13" s="129"/>
      <c r="Z13" s="160"/>
      <c r="AA13" s="161"/>
      <c r="AB13" s="162"/>
      <c r="AC13" s="163"/>
      <c r="AD13" s="147"/>
    </row>
    <row r="14" spans="1:31" s="4" customFormat="1" ht="24.95" customHeight="1" x14ac:dyDescent="0.15">
      <c r="A14" s="32">
        <f t="shared" si="2"/>
        <v>6</v>
      </c>
      <c r="B14" s="181" t="str">
        <f t="shared" si="3"/>
        <v/>
      </c>
      <c r="C14" s="126"/>
      <c r="D14" s="181" t="str">
        <f t="shared" si="4"/>
        <v/>
      </c>
      <c r="E14" s="181" t="str">
        <f t="shared" si="1"/>
        <v/>
      </c>
      <c r="F14" s="126"/>
      <c r="G14" s="126"/>
      <c r="H14" s="116"/>
      <c r="I14" s="33"/>
      <c r="J14" s="181" t="str">
        <f t="shared" si="5"/>
        <v/>
      </c>
      <c r="K14" s="33"/>
      <c r="L14" s="33"/>
      <c r="M14" s="164"/>
      <c r="N14" s="128"/>
      <c r="O14" s="165"/>
      <c r="P14" s="33"/>
      <c r="Q14" s="164"/>
      <c r="R14" s="128"/>
      <c r="S14" s="165"/>
      <c r="T14" s="146"/>
      <c r="U14" s="179" t="str">
        <f>_xlfn.IFNA(VLOOKUP(I14&amp;K14,※編集不可※選択項目!$S$3:$T$11,2,FALSE),"")</f>
        <v/>
      </c>
      <c r="V14" s="183"/>
      <c r="W14" s="34"/>
      <c r="X14" s="184" t="str">
        <f>IFERROR(IF(C14="","",VLOOKUP(C14&amp;I14&amp;K14&amp;W14,※編集不可※選択項目!$U$18:$V$114,2,0)),"")</f>
        <v/>
      </c>
      <c r="Y14" s="129"/>
      <c r="Z14" s="160"/>
      <c r="AA14" s="161"/>
      <c r="AB14" s="162"/>
      <c r="AC14" s="163"/>
      <c r="AD14" s="147"/>
    </row>
    <row r="15" spans="1:31" s="4" customFormat="1" ht="24.95" customHeight="1" x14ac:dyDescent="0.15">
      <c r="A15" s="32">
        <f t="shared" si="2"/>
        <v>7</v>
      </c>
      <c r="B15" s="181" t="str">
        <f t="shared" si="3"/>
        <v/>
      </c>
      <c r="C15" s="126"/>
      <c r="D15" s="181" t="str">
        <f t="shared" si="4"/>
        <v/>
      </c>
      <c r="E15" s="181" t="str">
        <f t="shared" si="1"/>
        <v/>
      </c>
      <c r="F15" s="126"/>
      <c r="G15" s="126"/>
      <c r="H15" s="116"/>
      <c r="I15" s="33"/>
      <c r="J15" s="181" t="str">
        <f t="shared" si="5"/>
        <v/>
      </c>
      <c r="K15" s="33"/>
      <c r="L15" s="33"/>
      <c r="M15" s="164"/>
      <c r="N15" s="128"/>
      <c r="O15" s="165"/>
      <c r="P15" s="33"/>
      <c r="Q15" s="164"/>
      <c r="R15" s="128"/>
      <c r="S15" s="165"/>
      <c r="T15" s="146"/>
      <c r="U15" s="179" t="str">
        <f>_xlfn.IFNA(VLOOKUP(I15&amp;K15,※編集不可※選択項目!$S$3:$T$11,2,FALSE),"")</f>
        <v/>
      </c>
      <c r="V15" s="183"/>
      <c r="W15" s="34"/>
      <c r="X15" s="184" t="str">
        <f>IFERROR(IF(C15="","",VLOOKUP(C15&amp;I15&amp;K15&amp;W15,※編集不可※選択項目!$U$18:$V$114,2,0)),"")</f>
        <v/>
      </c>
      <c r="Y15" s="129"/>
      <c r="Z15" s="160"/>
      <c r="AA15" s="161"/>
      <c r="AB15" s="162"/>
      <c r="AC15" s="163"/>
      <c r="AD15" s="147"/>
    </row>
    <row r="16" spans="1:31" s="4" customFormat="1" ht="24.95" customHeight="1" x14ac:dyDescent="0.15">
      <c r="A16" s="32">
        <f t="shared" si="2"/>
        <v>8</v>
      </c>
      <c r="B16" s="181" t="str">
        <f t="shared" si="3"/>
        <v/>
      </c>
      <c r="C16" s="126"/>
      <c r="D16" s="181" t="str">
        <f t="shared" si="4"/>
        <v/>
      </c>
      <c r="E16" s="181" t="str">
        <f t="shared" si="1"/>
        <v/>
      </c>
      <c r="F16" s="126"/>
      <c r="G16" s="126"/>
      <c r="H16" s="116"/>
      <c r="I16" s="33"/>
      <c r="J16" s="181" t="str">
        <f t="shared" si="5"/>
        <v/>
      </c>
      <c r="K16" s="33"/>
      <c r="L16" s="33"/>
      <c r="M16" s="164"/>
      <c r="N16" s="128"/>
      <c r="O16" s="165"/>
      <c r="P16" s="33"/>
      <c r="Q16" s="164"/>
      <c r="R16" s="128"/>
      <c r="S16" s="165"/>
      <c r="T16" s="146"/>
      <c r="U16" s="179" t="str">
        <f>_xlfn.IFNA(VLOOKUP(I16&amp;K16,※編集不可※選択項目!$S$3:$T$11,2,FALSE),"")</f>
        <v/>
      </c>
      <c r="V16" s="183"/>
      <c r="W16" s="34"/>
      <c r="X16" s="184" t="str">
        <f>IFERROR(IF(C16="","",VLOOKUP(C16&amp;I16&amp;K16&amp;W16,※編集不可※選択項目!$U$18:$V$114,2,0)),"")</f>
        <v/>
      </c>
      <c r="Y16" s="129"/>
      <c r="Z16" s="160"/>
      <c r="AA16" s="161"/>
      <c r="AB16" s="162"/>
      <c r="AC16" s="163"/>
      <c r="AD16" s="147"/>
    </row>
    <row r="17" spans="1:30" s="4" customFormat="1" ht="24.95" customHeight="1" x14ac:dyDescent="0.15">
      <c r="A17" s="32">
        <f t="shared" si="2"/>
        <v>9</v>
      </c>
      <c r="B17" s="181" t="str">
        <f t="shared" si="3"/>
        <v/>
      </c>
      <c r="C17" s="126"/>
      <c r="D17" s="181" t="str">
        <f t="shared" si="4"/>
        <v/>
      </c>
      <c r="E17" s="181" t="str">
        <f t="shared" si="1"/>
        <v/>
      </c>
      <c r="F17" s="126"/>
      <c r="G17" s="126"/>
      <c r="H17" s="116"/>
      <c r="I17" s="33"/>
      <c r="J17" s="181" t="str">
        <f t="shared" si="5"/>
        <v/>
      </c>
      <c r="K17" s="33"/>
      <c r="L17" s="33"/>
      <c r="M17" s="164"/>
      <c r="N17" s="128"/>
      <c r="O17" s="165"/>
      <c r="P17" s="33"/>
      <c r="Q17" s="164"/>
      <c r="R17" s="128"/>
      <c r="S17" s="165"/>
      <c r="T17" s="146"/>
      <c r="U17" s="179" t="str">
        <f>_xlfn.IFNA(VLOOKUP(I17&amp;K17,※編集不可※選択項目!$S$3:$T$11,2,FALSE),"")</f>
        <v/>
      </c>
      <c r="V17" s="183"/>
      <c r="W17" s="34"/>
      <c r="X17" s="184" t="str">
        <f>IFERROR(IF(C17="","",VLOOKUP(C17&amp;I17&amp;K17&amp;W17,※編集不可※選択項目!$U$18:$V$114,2,0)),"")</f>
        <v/>
      </c>
      <c r="Y17" s="129"/>
      <c r="Z17" s="160"/>
      <c r="AA17" s="161"/>
      <c r="AB17" s="162"/>
      <c r="AC17" s="163"/>
      <c r="AD17" s="147"/>
    </row>
    <row r="18" spans="1:30" s="4" customFormat="1" ht="24.95" customHeight="1" x14ac:dyDescent="0.15">
      <c r="A18" s="32">
        <f t="shared" si="2"/>
        <v>10</v>
      </c>
      <c r="B18" s="181" t="str">
        <f t="shared" si="3"/>
        <v/>
      </c>
      <c r="C18" s="126"/>
      <c r="D18" s="181" t="str">
        <f t="shared" si="4"/>
        <v/>
      </c>
      <c r="E18" s="181" t="str">
        <f t="shared" si="1"/>
        <v/>
      </c>
      <c r="F18" s="126"/>
      <c r="G18" s="126"/>
      <c r="H18" s="116"/>
      <c r="I18" s="33"/>
      <c r="J18" s="181" t="str">
        <f t="shared" si="5"/>
        <v/>
      </c>
      <c r="K18" s="33"/>
      <c r="L18" s="33"/>
      <c r="M18" s="164"/>
      <c r="N18" s="128"/>
      <c r="O18" s="165"/>
      <c r="P18" s="33"/>
      <c r="Q18" s="164"/>
      <c r="R18" s="128"/>
      <c r="S18" s="165"/>
      <c r="T18" s="146"/>
      <c r="U18" s="179" t="str">
        <f>_xlfn.IFNA(VLOOKUP(I18&amp;K18,※編集不可※選択項目!$S$3:$T$11,2,FALSE),"")</f>
        <v/>
      </c>
      <c r="V18" s="183"/>
      <c r="W18" s="34"/>
      <c r="X18" s="184" t="str">
        <f>IFERROR(IF(C18="","",VLOOKUP(C18&amp;I18&amp;K18&amp;W18,※編集不可※選択項目!$U$18:$V$114,2,0)),"")</f>
        <v/>
      </c>
      <c r="Y18" s="129"/>
      <c r="Z18" s="160"/>
      <c r="AA18" s="161"/>
      <c r="AB18" s="162"/>
      <c r="AC18" s="163"/>
      <c r="AD18" s="147"/>
    </row>
    <row r="19" spans="1:30" s="4" customFormat="1" ht="24.95" customHeight="1" x14ac:dyDescent="0.15">
      <c r="A19" s="32">
        <f t="shared" si="2"/>
        <v>11</v>
      </c>
      <c r="B19" s="181" t="str">
        <f t="shared" si="3"/>
        <v/>
      </c>
      <c r="C19" s="126"/>
      <c r="D19" s="181" t="str">
        <f t="shared" si="4"/>
        <v/>
      </c>
      <c r="E19" s="181" t="str">
        <f t="shared" si="1"/>
        <v/>
      </c>
      <c r="F19" s="126"/>
      <c r="G19" s="126"/>
      <c r="H19" s="116"/>
      <c r="I19" s="33"/>
      <c r="J19" s="181" t="str">
        <f t="shared" si="5"/>
        <v/>
      </c>
      <c r="K19" s="33"/>
      <c r="L19" s="33"/>
      <c r="M19" s="164"/>
      <c r="N19" s="128"/>
      <c r="O19" s="165"/>
      <c r="P19" s="33"/>
      <c r="Q19" s="164"/>
      <c r="R19" s="128"/>
      <c r="S19" s="165"/>
      <c r="T19" s="146"/>
      <c r="U19" s="179" t="str">
        <f>_xlfn.IFNA(VLOOKUP(I19&amp;K19,※編集不可※選択項目!$S$3:$T$11,2,FALSE),"")</f>
        <v/>
      </c>
      <c r="V19" s="183"/>
      <c r="W19" s="34"/>
      <c r="X19" s="184" t="str">
        <f>IFERROR(IF(C19="","",VLOOKUP(C19&amp;I19&amp;K19&amp;W19,※編集不可※選択項目!$U$18:$V$114,2,0)),"")</f>
        <v/>
      </c>
      <c r="Y19" s="129"/>
      <c r="Z19" s="160"/>
      <c r="AA19" s="161"/>
      <c r="AB19" s="162"/>
      <c r="AC19" s="163"/>
      <c r="AD19" s="147"/>
    </row>
    <row r="20" spans="1:30" s="4" customFormat="1" ht="24.95" customHeight="1" x14ac:dyDescent="0.15">
      <c r="A20" s="32">
        <f t="shared" si="2"/>
        <v>12</v>
      </c>
      <c r="B20" s="181" t="str">
        <f t="shared" si="3"/>
        <v/>
      </c>
      <c r="C20" s="126"/>
      <c r="D20" s="181" t="str">
        <f t="shared" si="4"/>
        <v/>
      </c>
      <c r="E20" s="181" t="str">
        <f t="shared" si="1"/>
        <v/>
      </c>
      <c r="F20" s="126"/>
      <c r="G20" s="126"/>
      <c r="H20" s="116"/>
      <c r="I20" s="33"/>
      <c r="J20" s="181" t="str">
        <f t="shared" si="5"/>
        <v/>
      </c>
      <c r="K20" s="33"/>
      <c r="L20" s="33"/>
      <c r="M20" s="164"/>
      <c r="N20" s="128"/>
      <c r="O20" s="165"/>
      <c r="P20" s="33"/>
      <c r="Q20" s="164"/>
      <c r="R20" s="128"/>
      <c r="S20" s="165"/>
      <c r="T20" s="146"/>
      <c r="U20" s="179" t="str">
        <f>_xlfn.IFNA(VLOOKUP(I20&amp;K20,※編集不可※選択項目!$S$3:$T$11,2,FALSE),"")</f>
        <v/>
      </c>
      <c r="V20" s="183"/>
      <c r="W20" s="34"/>
      <c r="X20" s="184" t="str">
        <f>IFERROR(IF(C20="","",VLOOKUP(C20&amp;I20&amp;K20&amp;W20,※編集不可※選択項目!$U$18:$V$114,2,0)),"")</f>
        <v/>
      </c>
      <c r="Y20" s="129"/>
      <c r="Z20" s="160"/>
      <c r="AA20" s="161"/>
      <c r="AB20" s="162"/>
      <c r="AC20" s="163"/>
      <c r="AD20" s="147"/>
    </row>
    <row r="21" spans="1:30" s="4" customFormat="1" ht="24.95" customHeight="1" x14ac:dyDescent="0.15">
      <c r="A21" s="32">
        <f t="shared" si="2"/>
        <v>13</v>
      </c>
      <c r="B21" s="181" t="str">
        <f t="shared" si="3"/>
        <v/>
      </c>
      <c r="C21" s="126"/>
      <c r="D21" s="181" t="str">
        <f t="shared" si="4"/>
        <v/>
      </c>
      <c r="E21" s="181" t="str">
        <f t="shared" si="1"/>
        <v/>
      </c>
      <c r="F21" s="126"/>
      <c r="G21" s="126"/>
      <c r="H21" s="116"/>
      <c r="I21" s="33"/>
      <c r="J21" s="181" t="str">
        <f t="shared" si="5"/>
        <v/>
      </c>
      <c r="K21" s="33"/>
      <c r="L21" s="33"/>
      <c r="M21" s="164"/>
      <c r="N21" s="128"/>
      <c r="O21" s="165"/>
      <c r="P21" s="33"/>
      <c r="Q21" s="164"/>
      <c r="R21" s="128"/>
      <c r="S21" s="165"/>
      <c r="T21" s="146"/>
      <c r="U21" s="179" t="str">
        <f>_xlfn.IFNA(VLOOKUP(I21&amp;K21,※編集不可※選択項目!$S$3:$T$11,2,FALSE),"")</f>
        <v/>
      </c>
      <c r="V21" s="183"/>
      <c r="W21" s="34"/>
      <c r="X21" s="184" t="str">
        <f>IFERROR(IF(C21="","",VLOOKUP(C21&amp;I21&amp;K21&amp;W21,※編集不可※選択項目!$U$18:$V$114,2,0)),"")</f>
        <v/>
      </c>
      <c r="Y21" s="129"/>
      <c r="Z21" s="160"/>
      <c r="AA21" s="161"/>
      <c r="AB21" s="162"/>
      <c r="AC21" s="163"/>
      <c r="AD21" s="147"/>
    </row>
    <row r="22" spans="1:30" s="4" customFormat="1" ht="24.95" customHeight="1" x14ac:dyDescent="0.15">
      <c r="A22" s="32">
        <f t="shared" si="2"/>
        <v>14</v>
      </c>
      <c r="B22" s="181" t="str">
        <f t="shared" si="3"/>
        <v/>
      </c>
      <c r="C22" s="126"/>
      <c r="D22" s="181" t="str">
        <f t="shared" si="4"/>
        <v/>
      </c>
      <c r="E22" s="181" t="str">
        <f t="shared" si="1"/>
        <v/>
      </c>
      <c r="F22" s="126"/>
      <c r="G22" s="126"/>
      <c r="H22" s="116"/>
      <c r="I22" s="33"/>
      <c r="J22" s="181" t="str">
        <f t="shared" si="5"/>
        <v/>
      </c>
      <c r="K22" s="33"/>
      <c r="L22" s="33"/>
      <c r="M22" s="164"/>
      <c r="N22" s="128"/>
      <c r="O22" s="165"/>
      <c r="P22" s="33"/>
      <c r="Q22" s="164"/>
      <c r="R22" s="128"/>
      <c r="S22" s="165"/>
      <c r="T22" s="146"/>
      <c r="U22" s="179" t="str">
        <f>_xlfn.IFNA(VLOOKUP(I22&amp;K22,※編集不可※選択項目!$S$3:$T$11,2,FALSE),"")</f>
        <v/>
      </c>
      <c r="V22" s="183"/>
      <c r="W22" s="34"/>
      <c r="X22" s="184" t="str">
        <f>IFERROR(IF(C22="","",VLOOKUP(C22&amp;I22&amp;K22&amp;W22,※編集不可※選択項目!$U$18:$V$114,2,0)),"")</f>
        <v/>
      </c>
      <c r="Y22" s="129"/>
      <c r="Z22" s="160"/>
      <c r="AA22" s="161"/>
      <c r="AB22" s="162"/>
      <c r="AC22" s="163"/>
      <c r="AD22" s="147"/>
    </row>
    <row r="23" spans="1:30" s="4" customFormat="1" ht="24.95" customHeight="1" x14ac:dyDescent="0.15">
      <c r="A23" s="32">
        <f t="shared" si="2"/>
        <v>15</v>
      </c>
      <c r="B23" s="181" t="str">
        <f t="shared" si="3"/>
        <v/>
      </c>
      <c r="C23" s="126"/>
      <c r="D23" s="181" t="str">
        <f t="shared" si="4"/>
        <v/>
      </c>
      <c r="E23" s="181" t="str">
        <f t="shared" si="1"/>
        <v/>
      </c>
      <c r="F23" s="126"/>
      <c r="G23" s="126"/>
      <c r="H23" s="116"/>
      <c r="I23" s="33"/>
      <c r="J23" s="181" t="str">
        <f t="shared" si="5"/>
        <v/>
      </c>
      <c r="K23" s="33"/>
      <c r="L23" s="33"/>
      <c r="M23" s="164"/>
      <c r="N23" s="128"/>
      <c r="O23" s="165"/>
      <c r="P23" s="33"/>
      <c r="Q23" s="164"/>
      <c r="R23" s="128"/>
      <c r="S23" s="165"/>
      <c r="T23" s="146"/>
      <c r="U23" s="179" t="str">
        <f>_xlfn.IFNA(VLOOKUP(I23&amp;K23,※編集不可※選択項目!$S$3:$T$11,2,FALSE),"")</f>
        <v/>
      </c>
      <c r="V23" s="183"/>
      <c r="W23" s="34"/>
      <c r="X23" s="184" t="str">
        <f>IFERROR(IF(C23="","",VLOOKUP(C23&amp;I23&amp;K23&amp;W23,※編集不可※選択項目!$U$18:$V$114,2,0)),"")</f>
        <v/>
      </c>
      <c r="Y23" s="129"/>
      <c r="Z23" s="160"/>
      <c r="AA23" s="161"/>
      <c r="AB23" s="162"/>
      <c r="AC23" s="163"/>
      <c r="AD23" s="147"/>
    </row>
    <row r="24" spans="1:30" s="4" customFormat="1" ht="24.95" customHeight="1" x14ac:dyDescent="0.15">
      <c r="A24" s="32">
        <f t="shared" si="2"/>
        <v>16</v>
      </c>
      <c r="B24" s="181" t="str">
        <f t="shared" si="3"/>
        <v/>
      </c>
      <c r="C24" s="126"/>
      <c r="D24" s="181" t="str">
        <f t="shared" si="4"/>
        <v/>
      </c>
      <c r="E24" s="181" t="str">
        <f t="shared" si="1"/>
        <v/>
      </c>
      <c r="F24" s="126"/>
      <c r="G24" s="126"/>
      <c r="H24" s="116"/>
      <c r="I24" s="33"/>
      <c r="J24" s="181" t="str">
        <f t="shared" si="5"/>
        <v/>
      </c>
      <c r="K24" s="33"/>
      <c r="L24" s="33"/>
      <c r="M24" s="164"/>
      <c r="N24" s="128"/>
      <c r="O24" s="165"/>
      <c r="P24" s="33"/>
      <c r="Q24" s="164"/>
      <c r="R24" s="128"/>
      <c r="S24" s="165"/>
      <c r="T24" s="146"/>
      <c r="U24" s="179" t="str">
        <f>_xlfn.IFNA(VLOOKUP(I24&amp;K24,※編集不可※選択項目!$S$3:$T$11,2,FALSE),"")</f>
        <v/>
      </c>
      <c r="V24" s="183"/>
      <c r="W24" s="34"/>
      <c r="X24" s="184" t="str">
        <f>IFERROR(IF(C24="","",VLOOKUP(C24&amp;I24&amp;K24&amp;W24,※編集不可※選択項目!$U$18:$V$114,2,0)),"")</f>
        <v/>
      </c>
      <c r="Y24" s="129"/>
      <c r="Z24" s="160"/>
      <c r="AA24" s="161"/>
      <c r="AB24" s="162"/>
      <c r="AC24" s="163"/>
      <c r="AD24" s="147"/>
    </row>
    <row r="25" spans="1:30" s="4" customFormat="1" ht="24.95" customHeight="1" x14ac:dyDescent="0.15">
      <c r="A25" s="32">
        <f t="shared" si="2"/>
        <v>17</v>
      </c>
      <c r="B25" s="181" t="str">
        <f t="shared" si="3"/>
        <v/>
      </c>
      <c r="C25" s="126"/>
      <c r="D25" s="181" t="str">
        <f t="shared" si="4"/>
        <v/>
      </c>
      <c r="E25" s="181" t="str">
        <f t="shared" si="1"/>
        <v/>
      </c>
      <c r="F25" s="126"/>
      <c r="G25" s="126"/>
      <c r="H25" s="116"/>
      <c r="I25" s="33"/>
      <c r="J25" s="181" t="str">
        <f t="shared" si="5"/>
        <v/>
      </c>
      <c r="K25" s="33"/>
      <c r="L25" s="33"/>
      <c r="M25" s="164"/>
      <c r="N25" s="128"/>
      <c r="O25" s="165"/>
      <c r="P25" s="33"/>
      <c r="Q25" s="164"/>
      <c r="R25" s="128"/>
      <c r="S25" s="165"/>
      <c r="T25" s="146"/>
      <c r="U25" s="179" t="str">
        <f>_xlfn.IFNA(VLOOKUP(I25&amp;K25,※編集不可※選択項目!$S$3:$T$11,2,FALSE),"")</f>
        <v/>
      </c>
      <c r="V25" s="183"/>
      <c r="W25" s="34"/>
      <c r="X25" s="184" t="str">
        <f>IFERROR(IF(C25="","",VLOOKUP(C25&amp;I25&amp;K25&amp;W25,※編集不可※選択項目!$U$18:$V$114,2,0)),"")</f>
        <v/>
      </c>
      <c r="Y25" s="129"/>
      <c r="Z25" s="160"/>
      <c r="AA25" s="161"/>
      <c r="AB25" s="162"/>
      <c r="AC25" s="163"/>
      <c r="AD25" s="147"/>
    </row>
    <row r="26" spans="1:30" s="4" customFormat="1" ht="24.95" customHeight="1" x14ac:dyDescent="0.15">
      <c r="A26" s="32">
        <f t="shared" si="2"/>
        <v>18</v>
      </c>
      <c r="B26" s="181" t="str">
        <f t="shared" si="3"/>
        <v/>
      </c>
      <c r="C26" s="126"/>
      <c r="D26" s="181" t="str">
        <f t="shared" si="4"/>
        <v/>
      </c>
      <c r="E26" s="181" t="str">
        <f t="shared" si="1"/>
        <v/>
      </c>
      <c r="F26" s="126"/>
      <c r="G26" s="126"/>
      <c r="H26" s="116"/>
      <c r="I26" s="33"/>
      <c r="J26" s="181" t="str">
        <f t="shared" si="5"/>
        <v/>
      </c>
      <c r="K26" s="33"/>
      <c r="L26" s="33"/>
      <c r="M26" s="164"/>
      <c r="N26" s="128"/>
      <c r="O26" s="165"/>
      <c r="P26" s="33"/>
      <c r="Q26" s="164"/>
      <c r="R26" s="128"/>
      <c r="S26" s="165"/>
      <c r="T26" s="146"/>
      <c r="U26" s="179" t="str">
        <f>_xlfn.IFNA(VLOOKUP(I26&amp;K26,※編集不可※選択項目!$S$3:$T$11,2,FALSE),"")</f>
        <v/>
      </c>
      <c r="V26" s="183"/>
      <c r="W26" s="34"/>
      <c r="X26" s="184" t="str">
        <f>IFERROR(IF(C26="","",VLOOKUP(C26&amp;I26&amp;K26&amp;W26,※編集不可※選択項目!$U$18:$V$114,2,0)),"")</f>
        <v/>
      </c>
      <c r="Y26" s="129"/>
      <c r="Z26" s="160"/>
      <c r="AA26" s="161"/>
      <c r="AB26" s="162"/>
      <c r="AC26" s="163"/>
      <c r="AD26" s="147"/>
    </row>
    <row r="27" spans="1:30" s="4" customFormat="1" ht="24.95" customHeight="1" x14ac:dyDescent="0.15">
      <c r="A27" s="32">
        <f t="shared" si="2"/>
        <v>19</v>
      </c>
      <c r="B27" s="181" t="str">
        <f t="shared" si="3"/>
        <v/>
      </c>
      <c r="C27" s="126"/>
      <c r="D27" s="181" t="str">
        <f t="shared" si="4"/>
        <v/>
      </c>
      <c r="E27" s="181" t="str">
        <f t="shared" si="1"/>
        <v/>
      </c>
      <c r="F27" s="126"/>
      <c r="G27" s="126"/>
      <c r="H27" s="116"/>
      <c r="I27" s="33"/>
      <c r="J27" s="181" t="str">
        <f t="shared" si="5"/>
        <v/>
      </c>
      <c r="K27" s="33"/>
      <c r="L27" s="33"/>
      <c r="M27" s="164"/>
      <c r="N27" s="128"/>
      <c r="O27" s="165"/>
      <c r="P27" s="33"/>
      <c r="Q27" s="164"/>
      <c r="R27" s="128"/>
      <c r="S27" s="165"/>
      <c r="T27" s="146"/>
      <c r="U27" s="179" t="str">
        <f>_xlfn.IFNA(VLOOKUP(I27&amp;K27,※編集不可※選択項目!$S$3:$T$11,2,FALSE),"")</f>
        <v/>
      </c>
      <c r="V27" s="183"/>
      <c r="W27" s="34"/>
      <c r="X27" s="184" t="str">
        <f>IFERROR(IF(C27="","",VLOOKUP(C27&amp;I27&amp;K27&amp;W27,※編集不可※選択項目!$U$18:$V$114,2,0)),"")</f>
        <v/>
      </c>
      <c r="Y27" s="129"/>
      <c r="Z27" s="160"/>
      <c r="AA27" s="161"/>
      <c r="AB27" s="162"/>
      <c r="AC27" s="163"/>
      <c r="AD27" s="147"/>
    </row>
    <row r="28" spans="1:30" s="4" customFormat="1" ht="24.95" customHeight="1" x14ac:dyDescent="0.15">
      <c r="A28" s="32">
        <f t="shared" si="2"/>
        <v>20</v>
      </c>
      <c r="B28" s="181" t="str">
        <f t="shared" si="3"/>
        <v/>
      </c>
      <c r="C28" s="126"/>
      <c r="D28" s="181" t="str">
        <f t="shared" si="4"/>
        <v/>
      </c>
      <c r="E28" s="181" t="str">
        <f t="shared" si="1"/>
        <v/>
      </c>
      <c r="F28" s="126"/>
      <c r="G28" s="126"/>
      <c r="H28" s="116"/>
      <c r="I28" s="33"/>
      <c r="J28" s="181" t="str">
        <f t="shared" si="5"/>
        <v/>
      </c>
      <c r="K28" s="33"/>
      <c r="L28" s="33"/>
      <c r="M28" s="164"/>
      <c r="N28" s="128"/>
      <c r="O28" s="165"/>
      <c r="P28" s="33"/>
      <c r="Q28" s="164"/>
      <c r="R28" s="128"/>
      <c r="S28" s="165"/>
      <c r="T28" s="146"/>
      <c r="U28" s="179" t="str">
        <f>_xlfn.IFNA(VLOOKUP(I28&amp;K28,※編集不可※選択項目!$S$3:$T$11,2,FALSE),"")</f>
        <v/>
      </c>
      <c r="V28" s="183"/>
      <c r="W28" s="34"/>
      <c r="X28" s="184" t="str">
        <f>IFERROR(IF(C28="","",VLOOKUP(C28&amp;I28&amp;K28&amp;W28,※編集不可※選択項目!$U$18:$V$114,2,0)),"")</f>
        <v/>
      </c>
      <c r="Y28" s="129"/>
      <c r="Z28" s="160"/>
      <c r="AA28" s="161"/>
      <c r="AB28" s="162"/>
      <c r="AC28" s="163"/>
      <c r="AD28" s="147"/>
    </row>
    <row r="29" spans="1:30" s="4" customFormat="1" ht="24.95" customHeight="1" x14ac:dyDescent="0.15">
      <c r="A29" s="32">
        <f t="shared" si="2"/>
        <v>21</v>
      </c>
      <c r="B29" s="181" t="str">
        <f t="shared" si="3"/>
        <v/>
      </c>
      <c r="C29" s="126"/>
      <c r="D29" s="181" t="str">
        <f t="shared" si="4"/>
        <v/>
      </c>
      <c r="E29" s="181" t="str">
        <f t="shared" si="1"/>
        <v/>
      </c>
      <c r="F29" s="126"/>
      <c r="G29" s="126"/>
      <c r="H29" s="116"/>
      <c r="I29" s="33"/>
      <c r="J29" s="181" t="str">
        <f t="shared" si="5"/>
        <v/>
      </c>
      <c r="K29" s="33"/>
      <c r="L29" s="33"/>
      <c r="M29" s="164"/>
      <c r="N29" s="128"/>
      <c r="O29" s="165"/>
      <c r="P29" s="33"/>
      <c r="Q29" s="164"/>
      <c r="R29" s="128"/>
      <c r="S29" s="165"/>
      <c r="T29" s="146"/>
      <c r="U29" s="179" t="str">
        <f>_xlfn.IFNA(VLOOKUP(I29&amp;K29,※編集不可※選択項目!$S$3:$T$11,2,FALSE),"")</f>
        <v/>
      </c>
      <c r="V29" s="183"/>
      <c r="W29" s="34"/>
      <c r="X29" s="184" t="str">
        <f>IFERROR(IF(C29="","",VLOOKUP(C29&amp;I29&amp;K29&amp;W29,※編集不可※選択項目!$U$18:$V$114,2,0)),"")</f>
        <v/>
      </c>
      <c r="Y29" s="129"/>
      <c r="Z29" s="160"/>
      <c r="AA29" s="161"/>
      <c r="AB29" s="162"/>
      <c r="AC29" s="163"/>
      <c r="AD29" s="147"/>
    </row>
    <row r="30" spans="1:30" s="4" customFormat="1" ht="24.95" customHeight="1" x14ac:dyDescent="0.15">
      <c r="A30" s="32">
        <f t="shared" si="2"/>
        <v>22</v>
      </c>
      <c r="B30" s="181" t="str">
        <f t="shared" si="3"/>
        <v/>
      </c>
      <c r="C30" s="126"/>
      <c r="D30" s="181" t="str">
        <f t="shared" si="4"/>
        <v/>
      </c>
      <c r="E30" s="181" t="str">
        <f t="shared" si="1"/>
        <v/>
      </c>
      <c r="F30" s="126"/>
      <c r="G30" s="126"/>
      <c r="H30" s="116"/>
      <c r="I30" s="33"/>
      <c r="J30" s="181" t="str">
        <f t="shared" si="5"/>
        <v/>
      </c>
      <c r="K30" s="33"/>
      <c r="L30" s="33"/>
      <c r="M30" s="164"/>
      <c r="N30" s="128"/>
      <c r="O30" s="165"/>
      <c r="P30" s="33"/>
      <c r="Q30" s="164"/>
      <c r="R30" s="128"/>
      <c r="S30" s="165"/>
      <c r="T30" s="146"/>
      <c r="U30" s="179" t="str">
        <f>_xlfn.IFNA(VLOOKUP(I30&amp;K30,※編集不可※選択項目!$S$3:$T$11,2,FALSE),"")</f>
        <v/>
      </c>
      <c r="V30" s="183"/>
      <c r="W30" s="34"/>
      <c r="X30" s="184" t="str">
        <f>IFERROR(IF(C30="","",VLOOKUP(C30&amp;I30&amp;K30&amp;W30,※編集不可※選択項目!$U$18:$V$114,2,0)),"")</f>
        <v/>
      </c>
      <c r="Y30" s="129"/>
      <c r="Z30" s="160"/>
      <c r="AA30" s="161"/>
      <c r="AB30" s="162"/>
      <c r="AC30" s="163"/>
      <c r="AD30" s="147"/>
    </row>
    <row r="31" spans="1:30" s="4" customFormat="1" ht="24.95" customHeight="1" x14ac:dyDescent="0.15">
      <c r="A31" s="32">
        <f t="shared" si="2"/>
        <v>23</v>
      </c>
      <c r="B31" s="181" t="str">
        <f t="shared" si="3"/>
        <v/>
      </c>
      <c r="C31" s="126"/>
      <c r="D31" s="181" t="str">
        <f t="shared" si="4"/>
        <v/>
      </c>
      <c r="E31" s="181" t="str">
        <f t="shared" si="1"/>
        <v/>
      </c>
      <c r="F31" s="126"/>
      <c r="G31" s="126"/>
      <c r="H31" s="116"/>
      <c r="I31" s="33"/>
      <c r="J31" s="181" t="str">
        <f t="shared" si="5"/>
        <v/>
      </c>
      <c r="K31" s="33"/>
      <c r="L31" s="33"/>
      <c r="M31" s="164"/>
      <c r="N31" s="128"/>
      <c r="O31" s="165"/>
      <c r="P31" s="33"/>
      <c r="Q31" s="164"/>
      <c r="R31" s="128"/>
      <c r="S31" s="165"/>
      <c r="T31" s="146"/>
      <c r="U31" s="179" t="str">
        <f>_xlfn.IFNA(VLOOKUP(I31&amp;K31,※編集不可※選択項目!$S$3:$T$11,2,FALSE),"")</f>
        <v/>
      </c>
      <c r="V31" s="183"/>
      <c r="W31" s="34"/>
      <c r="X31" s="184" t="str">
        <f>IFERROR(IF(C31="","",VLOOKUP(C31&amp;I31&amp;K31&amp;W31,※編集不可※選択項目!$U$18:$V$114,2,0)),"")</f>
        <v/>
      </c>
      <c r="Y31" s="129"/>
      <c r="Z31" s="160"/>
      <c r="AA31" s="161"/>
      <c r="AB31" s="162"/>
      <c r="AC31" s="163"/>
      <c r="AD31" s="147"/>
    </row>
    <row r="32" spans="1:30" s="4" customFormat="1" ht="24.95" customHeight="1" x14ac:dyDescent="0.15">
      <c r="A32" s="32">
        <f t="shared" si="2"/>
        <v>24</v>
      </c>
      <c r="B32" s="181" t="str">
        <f t="shared" si="3"/>
        <v/>
      </c>
      <c r="C32" s="126"/>
      <c r="D32" s="181" t="str">
        <f t="shared" si="4"/>
        <v/>
      </c>
      <c r="E32" s="181" t="str">
        <f t="shared" si="1"/>
        <v/>
      </c>
      <c r="F32" s="126"/>
      <c r="G32" s="126"/>
      <c r="H32" s="116"/>
      <c r="I32" s="33"/>
      <c r="J32" s="181" t="str">
        <f t="shared" si="5"/>
        <v/>
      </c>
      <c r="K32" s="33"/>
      <c r="L32" s="33"/>
      <c r="M32" s="164"/>
      <c r="N32" s="128"/>
      <c r="O32" s="165"/>
      <c r="P32" s="33"/>
      <c r="Q32" s="164"/>
      <c r="R32" s="128"/>
      <c r="S32" s="165"/>
      <c r="T32" s="146"/>
      <c r="U32" s="179" t="str">
        <f>_xlfn.IFNA(VLOOKUP(I32&amp;K32,※編集不可※選択項目!$S$3:$T$11,2,FALSE),"")</f>
        <v/>
      </c>
      <c r="V32" s="183"/>
      <c r="W32" s="34"/>
      <c r="X32" s="184" t="str">
        <f>IFERROR(IF(C32="","",VLOOKUP(C32&amp;I32&amp;K32&amp;W32,※編集不可※選択項目!$U$18:$V$114,2,0)),"")</f>
        <v/>
      </c>
      <c r="Y32" s="129"/>
      <c r="Z32" s="160"/>
      <c r="AA32" s="161"/>
      <c r="AB32" s="162"/>
      <c r="AC32" s="163"/>
      <c r="AD32" s="147"/>
    </row>
    <row r="33" spans="1:30" s="4" customFormat="1" ht="24.95" customHeight="1" x14ac:dyDescent="0.15">
      <c r="A33" s="32">
        <f t="shared" si="2"/>
        <v>25</v>
      </c>
      <c r="B33" s="181" t="str">
        <f t="shared" si="3"/>
        <v/>
      </c>
      <c r="C33" s="126"/>
      <c r="D33" s="181" t="str">
        <f t="shared" si="4"/>
        <v/>
      </c>
      <c r="E33" s="181" t="str">
        <f t="shared" si="1"/>
        <v/>
      </c>
      <c r="F33" s="126"/>
      <c r="G33" s="126"/>
      <c r="H33" s="116"/>
      <c r="I33" s="33"/>
      <c r="J33" s="181" t="str">
        <f t="shared" si="5"/>
        <v/>
      </c>
      <c r="K33" s="33"/>
      <c r="L33" s="33"/>
      <c r="M33" s="164"/>
      <c r="N33" s="128"/>
      <c r="O33" s="165"/>
      <c r="P33" s="33"/>
      <c r="Q33" s="164"/>
      <c r="R33" s="128"/>
      <c r="S33" s="165"/>
      <c r="T33" s="146"/>
      <c r="U33" s="179" t="str">
        <f>_xlfn.IFNA(VLOOKUP(I33&amp;K33,※編集不可※選択項目!$S$3:$T$11,2,FALSE),"")</f>
        <v/>
      </c>
      <c r="V33" s="183"/>
      <c r="W33" s="34"/>
      <c r="X33" s="184" t="str">
        <f>IFERROR(IF(C33="","",VLOOKUP(C33&amp;I33&amp;K33&amp;W33,※編集不可※選択項目!$U$18:$V$114,2,0)),"")</f>
        <v/>
      </c>
      <c r="Y33" s="129"/>
      <c r="Z33" s="160"/>
      <c r="AA33" s="161"/>
      <c r="AB33" s="162"/>
      <c r="AC33" s="163"/>
      <c r="AD33" s="147"/>
    </row>
    <row r="34" spans="1:30" s="4" customFormat="1" ht="24.95" customHeight="1" x14ac:dyDescent="0.15">
      <c r="A34" s="32">
        <f t="shared" si="2"/>
        <v>26</v>
      </c>
      <c r="B34" s="181" t="str">
        <f t="shared" si="3"/>
        <v/>
      </c>
      <c r="C34" s="126"/>
      <c r="D34" s="181" t="str">
        <f t="shared" si="4"/>
        <v/>
      </c>
      <c r="E34" s="181" t="str">
        <f t="shared" si="1"/>
        <v/>
      </c>
      <c r="F34" s="126"/>
      <c r="G34" s="126"/>
      <c r="H34" s="116"/>
      <c r="I34" s="33"/>
      <c r="J34" s="181" t="str">
        <f t="shared" si="5"/>
        <v/>
      </c>
      <c r="K34" s="33"/>
      <c r="L34" s="33"/>
      <c r="M34" s="164"/>
      <c r="N34" s="128"/>
      <c r="O34" s="165"/>
      <c r="P34" s="33"/>
      <c r="Q34" s="164"/>
      <c r="R34" s="128"/>
      <c r="S34" s="165"/>
      <c r="T34" s="146"/>
      <c r="U34" s="179" t="str">
        <f>_xlfn.IFNA(VLOOKUP(I34&amp;K34,※編集不可※選択項目!$S$3:$T$11,2,FALSE),"")</f>
        <v/>
      </c>
      <c r="V34" s="183"/>
      <c r="W34" s="34"/>
      <c r="X34" s="184" t="str">
        <f>IFERROR(IF(C34="","",VLOOKUP(C34&amp;I34&amp;K34&amp;W34,※編集不可※選択項目!$U$18:$V$114,2,0)),"")</f>
        <v/>
      </c>
      <c r="Y34" s="129"/>
      <c r="Z34" s="160"/>
      <c r="AA34" s="161"/>
      <c r="AB34" s="162"/>
      <c r="AC34" s="163"/>
      <c r="AD34" s="147"/>
    </row>
    <row r="35" spans="1:30" s="4" customFormat="1" ht="24.95" customHeight="1" x14ac:dyDescent="0.15">
      <c r="A35" s="32">
        <f t="shared" si="2"/>
        <v>27</v>
      </c>
      <c r="B35" s="181" t="str">
        <f t="shared" si="3"/>
        <v/>
      </c>
      <c r="C35" s="126"/>
      <c r="D35" s="181" t="str">
        <f t="shared" si="4"/>
        <v/>
      </c>
      <c r="E35" s="181" t="str">
        <f t="shared" si="1"/>
        <v/>
      </c>
      <c r="F35" s="126"/>
      <c r="G35" s="126"/>
      <c r="H35" s="116"/>
      <c r="I35" s="33"/>
      <c r="J35" s="181" t="str">
        <f t="shared" si="5"/>
        <v/>
      </c>
      <c r="K35" s="33"/>
      <c r="L35" s="33"/>
      <c r="M35" s="164"/>
      <c r="N35" s="128"/>
      <c r="O35" s="165"/>
      <c r="P35" s="33"/>
      <c r="Q35" s="164"/>
      <c r="R35" s="128"/>
      <c r="S35" s="165"/>
      <c r="T35" s="146"/>
      <c r="U35" s="179" t="str">
        <f>_xlfn.IFNA(VLOOKUP(I35&amp;K35,※編集不可※選択項目!$S$3:$T$11,2,FALSE),"")</f>
        <v/>
      </c>
      <c r="V35" s="183"/>
      <c r="W35" s="34"/>
      <c r="X35" s="184" t="str">
        <f>IFERROR(IF(C35="","",VLOOKUP(C35&amp;I35&amp;K35&amp;W35,※編集不可※選択項目!$U$18:$V$114,2,0)),"")</f>
        <v/>
      </c>
      <c r="Y35" s="129"/>
      <c r="Z35" s="160"/>
      <c r="AA35" s="161"/>
      <c r="AB35" s="162"/>
      <c r="AC35" s="163"/>
      <c r="AD35" s="147"/>
    </row>
    <row r="36" spans="1:30" s="4" customFormat="1" ht="24.95" customHeight="1" x14ac:dyDescent="0.15">
      <c r="A36" s="32">
        <f t="shared" si="2"/>
        <v>28</v>
      </c>
      <c r="B36" s="181" t="str">
        <f t="shared" si="3"/>
        <v/>
      </c>
      <c r="C36" s="126"/>
      <c r="D36" s="181" t="str">
        <f t="shared" si="4"/>
        <v/>
      </c>
      <c r="E36" s="181" t="str">
        <f t="shared" si="1"/>
        <v/>
      </c>
      <c r="F36" s="126"/>
      <c r="G36" s="126"/>
      <c r="H36" s="116"/>
      <c r="I36" s="33"/>
      <c r="J36" s="181" t="str">
        <f t="shared" si="5"/>
        <v/>
      </c>
      <c r="K36" s="33"/>
      <c r="L36" s="33"/>
      <c r="M36" s="164"/>
      <c r="N36" s="128"/>
      <c r="O36" s="165"/>
      <c r="P36" s="33"/>
      <c r="Q36" s="164"/>
      <c r="R36" s="128"/>
      <c r="S36" s="165"/>
      <c r="T36" s="146"/>
      <c r="U36" s="179" t="str">
        <f>_xlfn.IFNA(VLOOKUP(I36&amp;K36,※編集不可※選択項目!$S$3:$T$11,2,FALSE),"")</f>
        <v/>
      </c>
      <c r="V36" s="183"/>
      <c r="W36" s="34"/>
      <c r="X36" s="184" t="str">
        <f>IFERROR(IF(C36="","",VLOOKUP(C36&amp;I36&amp;K36&amp;W36,※編集不可※選択項目!$U$18:$V$114,2,0)),"")</f>
        <v/>
      </c>
      <c r="Y36" s="129"/>
      <c r="Z36" s="160"/>
      <c r="AA36" s="161"/>
      <c r="AB36" s="162"/>
      <c r="AC36" s="163"/>
      <c r="AD36" s="147"/>
    </row>
    <row r="37" spans="1:30" s="4" customFormat="1" ht="24.95" customHeight="1" x14ac:dyDescent="0.15">
      <c r="A37" s="32">
        <f t="shared" si="2"/>
        <v>29</v>
      </c>
      <c r="B37" s="181" t="str">
        <f t="shared" si="3"/>
        <v/>
      </c>
      <c r="C37" s="126"/>
      <c r="D37" s="181" t="str">
        <f t="shared" si="4"/>
        <v/>
      </c>
      <c r="E37" s="181" t="str">
        <f t="shared" si="1"/>
        <v/>
      </c>
      <c r="F37" s="126"/>
      <c r="G37" s="126"/>
      <c r="H37" s="116"/>
      <c r="I37" s="33"/>
      <c r="J37" s="181" t="str">
        <f t="shared" si="5"/>
        <v/>
      </c>
      <c r="K37" s="33"/>
      <c r="L37" s="33"/>
      <c r="M37" s="164"/>
      <c r="N37" s="128"/>
      <c r="O37" s="165"/>
      <c r="P37" s="33"/>
      <c r="Q37" s="164"/>
      <c r="R37" s="128"/>
      <c r="S37" s="165"/>
      <c r="T37" s="146"/>
      <c r="U37" s="179" t="str">
        <f>_xlfn.IFNA(VLOOKUP(I37&amp;K37,※編集不可※選択項目!$S$3:$T$11,2,FALSE),"")</f>
        <v/>
      </c>
      <c r="V37" s="183"/>
      <c r="W37" s="34"/>
      <c r="X37" s="184" t="str">
        <f>IFERROR(IF(C37="","",VLOOKUP(C37&amp;I37&amp;K37&amp;W37,※編集不可※選択項目!$U$18:$V$114,2,0)),"")</f>
        <v/>
      </c>
      <c r="Y37" s="129"/>
      <c r="Z37" s="160"/>
      <c r="AA37" s="161"/>
      <c r="AB37" s="162"/>
      <c r="AC37" s="163"/>
      <c r="AD37" s="147"/>
    </row>
    <row r="38" spans="1:30" s="4" customFormat="1" ht="24.95" customHeight="1" x14ac:dyDescent="0.15">
      <c r="A38" s="32">
        <f t="shared" si="2"/>
        <v>30</v>
      </c>
      <c r="B38" s="181" t="str">
        <f t="shared" si="3"/>
        <v/>
      </c>
      <c r="C38" s="126"/>
      <c r="D38" s="181" t="str">
        <f t="shared" si="4"/>
        <v/>
      </c>
      <c r="E38" s="181" t="str">
        <f t="shared" si="1"/>
        <v/>
      </c>
      <c r="F38" s="126"/>
      <c r="G38" s="126"/>
      <c r="H38" s="116"/>
      <c r="I38" s="33"/>
      <c r="J38" s="181" t="str">
        <f t="shared" si="5"/>
        <v/>
      </c>
      <c r="K38" s="33"/>
      <c r="L38" s="33"/>
      <c r="M38" s="164"/>
      <c r="N38" s="128"/>
      <c r="O38" s="165"/>
      <c r="P38" s="33"/>
      <c r="Q38" s="164"/>
      <c r="R38" s="128"/>
      <c r="S38" s="165"/>
      <c r="T38" s="146"/>
      <c r="U38" s="179" t="str">
        <f>_xlfn.IFNA(VLOOKUP(I38&amp;K38,※編集不可※選択項目!$S$3:$T$11,2,FALSE),"")</f>
        <v/>
      </c>
      <c r="V38" s="183"/>
      <c r="W38" s="34"/>
      <c r="X38" s="184" t="str">
        <f>IFERROR(IF(C38="","",VLOOKUP(C38&amp;I38&amp;K38&amp;W38,※編集不可※選択項目!$U$18:$V$114,2,0)),"")</f>
        <v/>
      </c>
      <c r="Y38" s="129"/>
      <c r="Z38" s="160"/>
      <c r="AA38" s="161"/>
      <c r="AB38" s="162"/>
      <c r="AC38" s="163"/>
      <c r="AD38" s="147"/>
    </row>
    <row r="39" spans="1:30" s="4" customFormat="1" ht="24.95" customHeight="1" x14ac:dyDescent="0.15">
      <c r="A39" s="32">
        <f t="shared" si="2"/>
        <v>31</v>
      </c>
      <c r="B39" s="181" t="str">
        <f t="shared" si="3"/>
        <v/>
      </c>
      <c r="C39" s="126"/>
      <c r="D39" s="181" t="str">
        <f t="shared" si="4"/>
        <v/>
      </c>
      <c r="E39" s="181" t="str">
        <f t="shared" si="1"/>
        <v/>
      </c>
      <c r="F39" s="126"/>
      <c r="G39" s="126"/>
      <c r="H39" s="116"/>
      <c r="I39" s="33"/>
      <c r="J39" s="181" t="str">
        <f t="shared" si="5"/>
        <v/>
      </c>
      <c r="K39" s="33"/>
      <c r="L39" s="33"/>
      <c r="M39" s="164"/>
      <c r="N39" s="128"/>
      <c r="O39" s="165"/>
      <c r="P39" s="33"/>
      <c r="Q39" s="164"/>
      <c r="R39" s="128"/>
      <c r="S39" s="165"/>
      <c r="T39" s="146"/>
      <c r="U39" s="179" t="str">
        <f>_xlfn.IFNA(VLOOKUP(I39&amp;K39,※編集不可※選択項目!$S$3:$T$11,2,FALSE),"")</f>
        <v/>
      </c>
      <c r="V39" s="183"/>
      <c r="W39" s="34"/>
      <c r="X39" s="184" t="str">
        <f>IFERROR(IF(C39="","",VLOOKUP(C39&amp;I39&amp;K39&amp;W39,※編集不可※選択項目!$U$18:$V$114,2,0)),"")</f>
        <v/>
      </c>
      <c r="Y39" s="129"/>
      <c r="Z39" s="160"/>
      <c r="AA39" s="161"/>
      <c r="AB39" s="162"/>
      <c r="AC39" s="163"/>
      <c r="AD39" s="147"/>
    </row>
    <row r="40" spans="1:30" s="4" customFormat="1" ht="24.95" customHeight="1" x14ac:dyDescent="0.15">
      <c r="A40" s="32">
        <f t="shared" si="2"/>
        <v>32</v>
      </c>
      <c r="B40" s="181" t="str">
        <f t="shared" si="3"/>
        <v/>
      </c>
      <c r="C40" s="126"/>
      <c r="D40" s="181" t="str">
        <f t="shared" si="4"/>
        <v/>
      </c>
      <c r="E40" s="181" t="str">
        <f t="shared" si="1"/>
        <v/>
      </c>
      <c r="F40" s="126"/>
      <c r="G40" s="126"/>
      <c r="H40" s="116"/>
      <c r="I40" s="33"/>
      <c r="J40" s="181" t="str">
        <f t="shared" si="5"/>
        <v/>
      </c>
      <c r="K40" s="33"/>
      <c r="L40" s="33"/>
      <c r="M40" s="164"/>
      <c r="N40" s="128"/>
      <c r="O40" s="165"/>
      <c r="P40" s="33"/>
      <c r="Q40" s="164"/>
      <c r="R40" s="128"/>
      <c r="S40" s="165"/>
      <c r="T40" s="146"/>
      <c r="U40" s="179" t="str">
        <f>_xlfn.IFNA(VLOOKUP(I40&amp;K40,※編集不可※選択項目!$S$3:$T$11,2,FALSE),"")</f>
        <v/>
      </c>
      <c r="V40" s="183"/>
      <c r="W40" s="34"/>
      <c r="X40" s="184" t="str">
        <f>IFERROR(IF(C40="","",VLOOKUP(C40&amp;I40&amp;K40&amp;W40,※編集不可※選択項目!$U$18:$V$114,2,0)),"")</f>
        <v/>
      </c>
      <c r="Y40" s="129"/>
      <c r="Z40" s="160"/>
      <c r="AA40" s="161"/>
      <c r="AB40" s="162"/>
      <c r="AC40" s="163"/>
      <c r="AD40" s="147"/>
    </row>
    <row r="41" spans="1:30" s="4" customFormat="1" ht="24.95" customHeight="1" x14ac:dyDescent="0.15">
      <c r="A41" s="32">
        <f t="shared" si="2"/>
        <v>33</v>
      </c>
      <c r="B41" s="181" t="str">
        <f t="shared" si="3"/>
        <v/>
      </c>
      <c r="C41" s="126"/>
      <c r="D41" s="181" t="str">
        <f t="shared" si="4"/>
        <v/>
      </c>
      <c r="E41" s="181" t="str">
        <f t="shared" si="1"/>
        <v/>
      </c>
      <c r="F41" s="126"/>
      <c r="G41" s="126"/>
      <c r="H41" s="116"/>
      <c r="I41" s="33"/>
      <c r="J41" s="181" t="str">
        <f t="shared" si="5"/>
        <v/>
      </c>
      <c r="K41" s="33"/>
      <c r="L41" s="33"/>
      <c r="M41" s="164"/>
      <c r="N41" s="128"/>
      <c r="O41" s="165"/>
      <c r="P41" s="33"/>
      <c r="Q41" s="164"/>
      <c r="R41" s="128"/>
      <c r="S41" s="165"/>
      <c r="T41" s="146"/>
      <c r="U41" s="179" t="str">
        <f>_xlfn.IFNA(VLOOKUP(I41&amp;K41,※編集不可※選択項目!$S$3:$T$11,2,FALSE),"")</f>
        <v/>
      </c>
      <c r="V41" s="183"/>
      <c r="W41" s="34"/>
      <c r="X41" s="184" t="str">
        <f>IFERROR(IF(C41="","",VLOOKUP(C41&amp;I41&amp;K41&amp;W41,※編集不可※選択項目!$U$18:$V$114,2,0)),"")</f>
        <v/>
      </c>
      <c r="Y41" s="129"/>
      <c r="Z41" s="160"/>
      <c r="AA41" s="161"/>
      <c r="AB41" s="162"/>
      <c r="AC41" s="163"/>
      <c r="AD41" s="147"/>
    </row>
    <row r="42" spans="1:30" s="4" customFormat="1" ht="24.95" customHeight="1" x14ac:dyDescent="0.15">
      <c r="A42" s="32">
        <f t="shared" si="2"/>
        <v>34</v>
      </c>
      <c r="B42" s="181" t="str">
        <f t="shared" si="3"/>
        <v/>
      </c>
      <c r="C42" s="126"/>
      <c r="D42" s="181" t="str">
        <f t="shared" si="4"/>
        <v/>
      </c>
      <c r="E42" s="181" t="str">
        <f t="shared" si="1"/>
        <v/>
      </c>
      <c r="F42" s="126"/>
      <c r="G42" s="126"/>
      <c r="H42" s="116"/>
      <c r="I42" s="33"/>
      <c r="J42" s="181" t="str">
        <f t="shared" si="5"/>
        <v/>
      </c>
      <c r="K42" s="33"/>
      <c r="L42" s="33"/>
      <c r="M42" s="164"/>
      <c r="N42" s="128"/>
      <c r="O42" s="165"/>
      <c r="P42" s="33"/>
      <c r="Q42" s="164"/>
      <c r="R42" s="128"/>
      <c r="S42" s="165"/>
      <c r="T42" s="146"/>
      <c r="U42" s="179" t="str">
        <f>_xlfn.IFNA(VLOOKUP(I42&amp;K42,※編集不可※選択項目!$S$3:$T$11,2,FALSE),"")</f>
        <v/>
      </c>
      <c r="V42" s="183"/>
      <c r="W42" s="34"/>
      <c r="X42" s="184" t="str">
        <f>IFERROR(IF(C42="","",VLOOKUP(C42&amp;I42&amp;K42&amp;W42,※編集不可※選択項目!$U$18:$V$114,2,0)),"")</f>
        <v/>
      </c>
      <c r="Y42" s="129"/>
      <c r="Z42" s="160"/>
      <c r="AA42" s="161"/>
      <c r="AB42" s="162"/>
      <c r="AC42" s="163"/>
      <c r="AD42" s="147"/>
    </row>
    <row r="43" spans="1:30" s="4" customFormat="1" ht="24.95" customHeight="1" x14ac:dyDescent="0.15">
      <c r="A43" s="32">
        <f t="shared" si="2"/>
        <v>35</v>
      </c>
      <c r="B43" s="181" t="str">
        <f t="shared" si="3"/>
        <v/>
      </c>
      <c r="C43" s="126"/>
      <c r="D43" s="181" t="str">
        <f t="shared" si="4"/>
        <v/>
      </c>
      <c r="E43" s="181" t="str">
        <f t="shared" si="1"/>
        <v/>
      </c>
      <c r="F43" s="126"/>
      <c r="G43" s="126"/>
      <c r="H43" s="116"/>
      <c r="I43" s="33"/>
      <c r="J43" s="181" t="str">
        <f t="shared" si="5"/>
        <v/>
      </c>
      <c r="K43" s="33"/>
      <c r="L43" s="33"/>
      <c r="M43" s="164"/>
      <c r="N43" s="128"/>
      <c r="O43" s="165"/>
      <c r="P43" s="33"/>
      <c r="Q43" s="164"/>
      <c r="R43" s="128"/>
      <c r="S43" s="165"/>
      <c r="T43" s="146"/>
      <c r="U43" s="179" t="str">
        <f>_xlfn.IFNA(VLOOKUP(I43&amp;K43,※編集不可※選択項目!$S$3:$T$11,2,FALSE),"")</f>
        <v/>
      </c>
      <c r="V43" s="183"/>
      <c r="W43" s="34"/>
      <c r="X43" s="184" t="str">
        <f>IFERROR(IF(C43="","",VLOOKUP(C43&amp;I43&amp;K43&amp;W43,※編集不可※選択項目!$U$18:$V$114,2,0)),"")</f>
        <v/>
      </c>
      <c r="Y43" s="129"/>
      <c r="Z43" s="160"/>
      <c r="AA43" s="161"/>
      <c r="AB43" s="162"/>
      <c r="AC43" s="163"/>
      <c r="AD43" s="147"/>
    </row>
    <row r="44" spans="1:30" s="4" customFormat="1" ht="24.95" customHeight="1" x14ac:dyDescent="0.15">
      <c r="A44" s="32">
        <f t="shared" si="2"/>
        <v>36</v>
      </c>
      <c r="B44" s="181" t="str">
        <f t="shared" si="3"/>
        <v/>
      </c>
      <c r="C44" s="126"/>
      <c r="D44" s="181" t="str">
        <f t="shared" si="4"/>
        <v/>
      </c>
      <c r="E44" s="181" t="str">
        <f t="shared" si="1"/>
        <v/>
      </c>
      <c r="F44" s="126"/>
      <c r="G44" s="126"/>
      <c r="H44" s="116"/>
      <c r="I44" s="33"/>
      <c r="J44" s="181" t="str">
        <f t="shared" si="5"/>
        <v/>
      </c>
      <c r="K44" s="33"/>
      <c r="L44" s="33"/>
      <c r="M44" s="164"/>
      <c r="N44" s="128"/>
      <c r="O44" s="165"/>
      <c r="P44" s="33"/>
      <c r="Q44" s="164"/>
      <c r="R44" s="128"/>
      <c r="S44" s="165"/>
      <c r="T44" s="146"/>
      <c r="U44" s="179" t="str">
        <f>_xlfn.IFNA(VLOOKUP(I44&amp;K44,※編集不可※選択項目!$S$3:$T$11,2,FALSE),"")</f>
        <v/>
      </c>
      <c r="V44" s="183"/>
      <c r="W44" s="34"/>
      <c r="X44" s="184" t="str">
        <f>IFERROR(IF(C44="","",VLOOKUP(C44&amp;I44&amp;K44&amp;W44,※編集不可※選択項目!$U$18:$V$114,2,0)),"")</f>
        <v/>
      </c>
      <c r="Y44" s="129"/>
      <c r="Z44" s="160"/>
      <c r="AA44" s="161"/>
      <c r="AB44" s="162"/>
      <c r="AC44" s="163"/>
      <c r="AD44" s="147"/>
    </row>
    <row r="45" spans="1:30" s="4" customFormat="1" ht="24.95" customHeight="1" x14ac:dyDescent="0.15">
      <c r="A45" s="32">
        <f t="shared" si="2"/>
        <v>37</v>
      </c>
      <c r="B45" s="181" t="str">
        <f t="shared" si="3"/>
        <v/>
      </c>
      <c r="C45" s="126"/>
      <c r="D45" s="181" t="str">
        <f t="shared" si="4"/>
        <v/>
      </c>
      <c r="E45" s="181" t="str">
        <f t="shared" si="1"/>
        <v/>
      </c>
      <c r="F45" s="126"/>
      <c r="G45" s="126"/>
      <c r="H45" s="116"/>
      <c r="I45" s="33"/>
      <c r="J45" s="181" t="str">
        <f t="shared" si="5"/>
        <v/>
      </c>
      <c r="K45" s="33"/>
      <c r="L45" s="33"/>
      <c r="M45" s="164"/>
      <c r="N45" s="128"/>
      <c r="O45" s="165"/>
      <c r="P45" s="33"/>
      <c r="Q45" s="164"/>
      <c r="R45" s="128"/>
      <c r="S45" s="165"/>
      <c r="T45" s="146"/>
      <c r="U45" s="179" t="str">
        <f>_xlfn.IFNA(VLOOKUP(I45&amp;K45,※編集不可※選択項目!$S$3:$T$11,2,FALSE),"")</f>
        <v/>
      </c>
      <c r="V45" s="183"/>
      <c r="W45" s="34"/>
      <c r="X45" s="184" t="str">
        <f>IFERROR(IF(C45="","",VLOOKUP(C45&amp;I45&amp;K45&amp;W45,※編集不可※選択項目!$U$18:$V$114,2,0)),"")</f>
        <v/>
      </c>
      <c r="Y45" s="129"/>
      <c r="Z45" s="160"/>
      <c r="AA45" s="161"/>
      <c r="AB45" s="162"/>
      <c r="AC45" s="163"/>
      <c r="AD45" s="147"/>
    </row>
    <row r="46" spans="1:30" s="4" customFormat="1" ht="24.95" customHeight="1" x14ac:dyDescent="0.15">
      <c r="A46" s="32">
        <f t="shared" si="2"/>
        <v>38</v>
      </c>
      <c r="B46" s="181" t="str">
        <f t="shared" si="3"/>
        <v/>
      </c>
      <c r="C46" s="126"/>
      <c r="D46" s="181" t="str">
        <f t="shared" si="4"/>
        <v/>
      </c>
      <c r="E46" s="181" t="str">
        <f t="shared" si="1"/>
        <v/>
      </c>
      <c r="F46" s="126"/>
      <c r="G46" s="126"/>
      <c r="H46" s="116"/>
      <c r="I46" s="33"/>
      <c r="J46" s="181" t="str">
        <f t="shared" si="5"/>
        <v/>
      </c>
      <c r="K46" s="33"/>
      <c r="L46" s="33"/>
      <c r="M46" s="164"/>
      <c r="N46" s="128"/>
      <c r="O46" s="165"/>
      <c r="P46" s="33"/>
      <c r="Q46" s="164"/>
      <c r="R46" s="128"/>
      <c r="S46" s="165"/>
      <c r="T46" s="146"/>
      <c r="U46" s="179" t="str">
        <f>_xlfn.IFNA(VLOOKUP(I46&amp;K46,※編集不可※選択項目!$S$3:$T$11,2,FALSE),"")</f>
        <v/>
      </c>
      <c r="V46" s="183"/>
      <c r="W46" s="34"/>
      <c r="X46" s="184" t="str">
        <f>IFERROR(IF(C46="","",VLOOKUP(C46&amp;I46&amp;K46&amp;W46,※編集不可※選択項目!$U$18:$V$114,2,0)),"")</f>
        <v/>
      </c>
      <c r="Y46" s="129"/>
      <c r="Z46" s="160"/>
      <c r="AA46" s="161"/>
      <c r="AB46" s="162"/>
      <c r="AC46" s="163"/>
      <c r="AD46" s="147"/>
    </row>
    <row r="47" spans="1:30" s="4" customFormat="1" ht="24.95" customHeight="1" x14ac:dyDescent="0.15">
      <c r="A47" s="32">
        <f t="shared" si="2"/>
        <v>39</v>
      </c>
      <c r="B47" s="181" t="str">
        <f t="shared" si="3"/>
        <v/>
      </c>
      <c r="C47" s="126"/>
      <c r="D47" s="181" t="str">
        <f t="shared" si="4"/>
        <v/>
      </c>
      <c r="E47" s="181" t="str">
        <f t="shared" si="1"/>
        <v/>
      </c>
      <c r="F47" s="126"/>
      <c r="G47" s="126"/>
      <c r="H47" s="116"/>
      <c r="I47" s="33"/>
      <c r="J47" s="181" t="str">
        <f t="shared" si="5"/>
        <v/>
      </c>
      <c r="K47" s="33"/>
      <c r="L47" s="33"/>
      <c r="M47" s="164"/>
      <c r="N47" s="128"/>
      <c r="O47" s="165"/>
      <c r="P47" s="33"/>
      <c r="Q47" s="164"/>
      <c r="R47" s="128"/>
      <c r="S47" s="165"/>
      <c r="T47" s="146"/>
      <c r="U47" s="179" t="str">
        <f>_xlfn.IFNA(VLOOKUP(I47&amp;K47,※編集不可※選択項目!$S$3:$T$11,2,FALSE),"")</f>
        <v/>
      </c>
      <c r="V47" s="183"/>
      <c r="W47" s="34"/>
      <c r="X47" s="184" t="str">
        <f>IFERROR(IF(C47="","",VLOOKUP(C47&amp;I47&amp;K47&amp;W47,※編集不可※選択項目!$U$18:$V$114,2,0)),"")</f>
        <v/>
      </c>
      <c r="Y47" s="129"/>
      <c r="Z47" s="160"/>
      <c r="AA47" s="161"/>
      <c r="AB47" s="162"/>
      <c r="AC47" s="163"/>
      <c r="AD47" s="147"/>
    </row>
    <row r="48" spans="1:30" s="4" customFormat="1" ht="24.95" customHeight="1" x14ac:dyDescent="0.15">
      <c r="A48" s="32">
        <f t="shared" si="2"/>
        <v>40</v>
      </c>
      <c r="B48" s="181" t="str">
        <f t="shared" si="3"/>
        <v/>
      </c>
      <c r="C48" s="126"/>
      <c r="D48" s="181" t="str">
        <f t="shared" si="4"/>
        <v/>
      </c>
      <c r="E48" s="181" t="str">
        <f t="shared" si="1"/>
        <v/>
      </c>
      <c r="F48" s="126"/>
      <c r="G48" s="126"/>
      <c r="H48" s="116"/>
      <c r="I48" s="33"/>
      <c r="J48" s="181" t="str">
        <f t="shared" si="5"/>
        <v/>
      </c>
      <c r="K48" s="33"/>
      <c r="L48" s="33"/>
      <c r="M48" s="164"/>
      <c r="N48" s="128"/>
      <c r="O48" s="165"/>
      <c r="P48" s="33"/>
      <c r="Q48" s="164"/>
      <c r="R48" s="128"/>
      <c r="S48" s="165"/>
      <c r="T48" s="146"/>
      <c r="U48" s="179" t="str">
        <f>_xlfn.IFNA(VLOOKUP(I48&amp;K48,※編集不可※選択項目!$S$3:$T$11,2,FALSE),"")</f>
        <v/>
      </c>
      <c r="V48" s="183"/>
      <c r="W48" s="34"/>
      <c r="X48" s="184" t="str">
        <f>IFERROR(IF(C48="","",VLOOKUP(C48&amp;I48&amp;K48&amp;W48,※編集不可※選択項目!$U$18:$V$114,2,0)),"")</f>
        <v/>
      </c>
      <c r="Y48" s="129"/>
      <c r="Z48" s="160"/>
      <c r="AA48" s="161"/>
      <c r="AB48" s="162"/>
      <c r="AC48" s="163"/>
      <c r="AD48" s="147"/>
    </row>
    <row r="49" spans="1:30" s="4" customFormat="1" ht="24.95" customHeight="1" x14ac:dyDescent="0.15">
      <c r="A49" s="32">
        <f t="shared" si="2"/>
        <v>41</v>
      </c>
      <c r="B49" s="181" t="str">
        <f t="shared" si="3"/>
        <v/>
      </c>
      <c r="C49" s="126"/>
      <c r="D49" s="181" t="str">
        <f t="shared" si="4"/>
        <v/>
      </c>
      <c r="E49" s="181" t="str">
        <f t="shared" si="1"/>
        <v/>
      </c>
      <c r="F49" s="126"/>
      <c r="G49" s="126"/>
      <c r="H49" s="116"/>
      <c r="I49" s="33"/>
      <c r="J49" s="181" t="str">
        <f t="shared" si="5"/>
        <v/>
      </c>
      <c r="K49" s="33"/>
      <c r="L49" s="33"/>
      <c r="M49" s="164"/>
      <c r="N49" s="128"/>
      <c r="O49" s="165"/>
      <c r="P49" s="33"/>
      <c r="Q49" s="164"/>
      <c r="R49" s="128"/>
      <c r="S49" s="165"/>
      <c r="T49" s="146"/>
      <c r="U49" s="179" t="str">
        <f>_xlfn.IFNA(VLOOKUP(I49&amp;K49,※編集不可※選択項目!$S$3:$T$11,2,FALSE),"")</f>
        <v/>
      </c>
      <c r="V49" s="183"/>
      <c r="W49" s="34"/>
      <c r="X49" s="184" t="str">
        <f>IFERROR(IF(C49="","",VLOOKUP(C49&amp;I49&amp;K49&amp;W49,※編集不可※選択項目!$U$18:$V$114,2,0)),"")</f>
        <v/>
      </c>
      <c r="Y49" s="129"/>
      <c r="Z49" s="160"/>
      <c r="AA49" s="161"/>
      <c r="AB49" s="162"/>
      <c r="AC49" s="163"/>
      <c r="AD49" s="147"/>
    </row>
    <row r="50" spans="1:30" s="4" customFormat="1" ht="24.95" customHeight="1" x14ac:dyDescent="0.15">
      <c r="A50" s="32">
        <f t="shared" si="2"/>
        <v>42</v>
      </c>
      <c r="B50" s="181" t="str">
        <f t="shared" si="3"/>
        <v/>
      </c>
      <c r="C50" s="126"/>
      <c r="D50" s="181" t="str">
        <f t="shared" si="4"/>
        <v/>
      </c>
      <c r="E50" s="181" t="str">
        <f t="shared" si="1"/>
        <v/>
      </c>
      <c r="F50" s="126"/>
      <c r="G50" s="126"/>
      <c r="H50" s="116"/>
      <c r="I50" s="33"/>
      <c r="J50" s="181" t="str">
        <f t="shared" si="5"/>
        <v/>
      </c>
      <c r="K50" s="33"/>
      <c r="L50" s="33"/>
      <c r="M50" s="164"/>
      <c r="N50" s="128"/>
      <c r="O50" s="165"/>
      <c r="P50" s="33"/>
      <c r="Q50" s="164"/>
      <c r="R50" s="128"/>
      <c r="S50" s="165"/>
      <c r="T50" s="146"/>
      <c r="U50" s="179" t="str">
        <f>_xlfn.IFNA(VLOOKUP(I50&amp;K50,※編集不可※選択項目!$S$3:$T$11,2,FALSE),"")</f>
        <v/>
      </c>
      <c r="V50" s="183"/>
      <c r="W50" s="34"/>
      <c r="X50" s="184" t="str">
        <f>IFERROR(IF(C50="","",VLOOKUP(C50&amp;I50&amp;K50&amp;W50,※編集不可※選択項目!$U$18:$V$114,2,0)),"")</f>
        <v/>
      </c>
      <c r="Y50" s="129"/>
      <c r="Z50" s="160"/>
      <c r="AA50" s="161"/>
      <c r="AB50" s="162"/>
      <c r="AC50" s="163"/>
      <c r="AD50" s="147"/>
    </row>
    <row r="51" spans="1:30" s="4" customFormat="1" ht="24.95" customHeight="1" x14ac:dyDescent="0.15">
      <c r="A51" s="32">
        <f t="shared" si="2"/>
        <v>43</v>
      </c>
      <c r="B51" s="181" t="str">
        <f t="shared" si="3"/>
        <v/>
      </c>
      <c r="C51" s="126"/>
      <c r="D51" s="181" t="str">
        <f t="shared" si="4"/>
        <v/>
      </c>
      <c r="E51" s="181" t="str">
        <f t="shared" si="1"/>
        <v/>
      </c>
      <c r="F51" s="126"/>
      <c r="G51" s="126"/>
      <c r="H51" s="116"/>
      <c r="I51" s="33"/>
      <c r="J51" s="181" t="str">
        <f t="shared" si="5"/>
        <v/>
      </c>
      <c r="K51" s="33"/>
      <c r="L51" s="33"/>
      <c r="M51" s="164"/>
      <c r="N51" s="128"/>
      <c r="O51" s="165"/>
      <c r="P51" s="33"/>
      <c r="Q51" s="164"/>
      <c r="R51" s="128"/>
      <c r="S51" s="165"/>
      <c r="T51" s="146"/>
      <c r="U51" s="179" t="str">
        <f>_xlfn.IFNA(VLOOKUP(I51&amp;K51,※編集不可※選択項目!$S$3:$T$11,2,FALSE),"")</f>
        <v/>
      </c>
      <c r="V51" s="183"/>
      <c r="W51" s="34"/>
      <c r="X51" s="184" t="str">
        <f>IFERROR(IF(C51="","",VLOOKUP(C51&amp;I51&amp;K51&amp;W51,※編集不可※選択項目!$U$18:$V$114,2,0)),"")</f>
        <v/>
      </c>
      <c r="Y51" s="129"/>
      <c r="Z51" s="160"/>
      <c r="AA51" s="161"/>
      <c r="AB51" s="162"/>
      <c r="AC51" s="163"/>
      <c r="AD51" s="147"/>
    </row>
    <row r="52" spans="1:30" s="4" customFormat="1" ht="24.95" customHeight="1" x14ac:dyDescent="0.15">
      <c r="A52" s="32">
        <f t="shared" si="2"/>
        <v>44</v>
      </c>
      <c r="B52" s="181" t="str">
        <f t="shared" si="3"/>
        <v/>
      </c>
      <c r="C52" s="126"/>
      <c r="D52" s="181" t="str">
        <f t="shared" si="4"/>
        <v/>
      </c>
      <c r="E52" s="181" t="str">
        <f t="shared" si="1"/>
        <v/>
      </c>
      <c r="F52" s="126"/>
      <c r="G52" s="126"/>
      <c r="H52" s="116"/>
      <c r="I52" s="33"/>
      <c r="J52" s="181" t="str">
        <f t="shared" si="5"/>
        <v/>
      </c>
      <c r="K52" s="33"/>
      <c r="L52" s="33"/>
      <c r="M52" s="164"/>
      <c r="N52" s="128"/>
      <c r="O52" s="165"/>
      <c r="P52" s="33"/>
      <c r="Q52" s="164"/>
      <c r="R52" s="128"/>
      <c r="S52" s="165"/>
      <c r="T52" s="146"/>
      <c r="U52" s="179" t="str">
        <f>_xlfn.IFNA(VLOOKUP(I52&amp;K52,※編集不可※選択項目!$S$3:$T$11,2,FALSE),"")</f>
        <v/>
      </c>
      <c r="V52" s="183"/>
      <c r="W52" s="34"/>
      <c r="X52" s="184" t="str">
        <f>IFERROR(IF(C52="","",VLOOKUP(C52&amp;I52&amp;K52&amp;W52,※編集不可※選択項目!$U$18:$V$114,2,0)),"")</f>
        <v/>
      </c>
      <c r="Y52" s="129"/>
      <c r="Z52" s="160"/>
      <c r="AA52" s="161"/>
      <c r="AB52" s="162"/>
      <c r="AC52" s="163"/>
      <c r="AD52" s="147"/>
    </row>
    <row r="53" spans="1:30" s="4" customFormat="1" ht="24.95" customHeight="1" x14ac:dyDescent="0.15">
      <c r="A53" s="32">
        <f t="shared" si="2"/>
        <v>45</v>
      </c>
      <c r="B53" s="181" t="str">
        <f t="shared" si="3"/>
        <v/>
      </c>
      <c r="C53" s="126"/>
      <c r="D53" s="181" t="str">
        <f t="shared" si="4"/>
        <v/>
      </c>
      <c r="E53" s="181" t="str">
        <f t="shared" si="1"/>
        <v/>
      </c>
      <c r="F53" s="126"/>
      <c r="G53" s="126"/>
      <c r="H53" s="116"/>
      <c r="I53" s="33"/>
      <c r="J53" s="181" t="str">
        <f t="shared" si="5"/>
        <v/>
      </c>
      <c r="K53" s="33"/>
      <c r="L53" s="33"/>
      <c r="M53" s="164"/>
      <c r="N53" s="128"/>
      <c r="O53" s="165"/>
      <c r="P53" s="33"/>
      <c r="Q53" s="164"/>
      <c r="R53" s="128"/>
      <c r="S53" s="165"/>
      <c r="T53" s="146"/>
      <c r="U53" s="179" t="str">
        <f>_xlfn.IFNA(VLOOKUP(I53&amp;K53,※編集不可※選択項目!$S$3:$T$11,2,FALSE),"")</f>
        <v/>
      </c>
      <c r="V53" s="183"/>
      <c r="W53" s="34"/>
      <c r="X53" s="184" t="str">
        <f>IFERROR(IF(C53="","",VLOOKUP(C53&amp;I53&amp;K53&amp;W53,※編集不可※選択項目!$U$18:$V$114,2,0)),"")</f>
        <v/>
      </c>
      <c r="Y53" s="129"/>
      <c r="Z53" s="160"/>
      <c r="AA53" s="161"/>
      <c r="AB53" s="162"/>
      <c r="AC53" s="163"/>
      <c r="AD53" s="147"/>
    </row>
    <row r="54" spans="1:30" s="4" customFormat="1" ht="24.95" customHeight="1" x14ac:dyDescent="0.15">
      <c r="A54" s="32">
        <f t="shared" si="2"/>
        <v>46</v>
      </c>
      <c r="B54" s="181" t="str">
        <f t="shared" si="3"/>
        <v/>
      </c>
      <c r="C54" s="126"/>
      <c r="D54" s="181" t="str">
        <f t="shared" si="4"/>
        <v/>
      </c>
      <c r="E54" s="181" t="str">
        <f t="shared" si="1"/>
        <v/>
      </c>
      <c r="F54" s="126"/>
      <c r="G54" s="126"/>
      <c r="H54" s="116"/>
      <c r="I54" s="33"/>
      <c r="J54" s="181" t="str">
        <f t="shared" si="5"/>
        <v/>
      </c>
      <c r="K54" s="33"/>
      <c r="L54" s="33"/>
      <c r="M54" s="164"/>
      <c r="N54" s="128"/>
      <c r="O54" s="165"/>
      <c r="P54" s="33"/>
      <c r="Q54" s="164"/>
      <c r="R54" s="128"/>
      <c r="S54" s="165"/>
      <c r="T54" s="146"/>
      <c r="U54" s="179" t="str">
        <f>_xlfn.IFNA(VLOOKUP(I54&amp;K54,※編集不可※選択項目!$S$3:$T$11,2,FALSE),"")</f>
        <v/>
      </c>
      <c r="V54" s="183"/>
      <c r="W54" s="34"/>
      <c r="X54" s="184" t="str">
        <f>IFERROR(IF(C54="","",VLOOKUP(C54&amp;I54&amp;K54&amp;W54,※編集不可※選択項目!$U$18:$V$114,2,0)),"")</f>
        <v/>
      </c>
      <c r="Y54" s="129"/>
      <c r="Z54" s="160"/>
      <c r="AA54" s="161"/>
      <c r="AB54" s="162"/>
      <c r="AC54" s="163"/>
      <c r="AD54" s="147"/>
    </row>
    <row r="55" spans="1:30" s="4" customFormat="1" ht="24.95" customHeight="1" x14ac:dyDescent="0.15">
      <c r="A55" s="32">
        <f t="shared" si="2"/>
        <v>47</v>
      </c>
      <c r="B55" s="181" t="str">
        <f t="shared" si="3"/>
        <v/>
      </c>
      <c r="C55" s="126"/>
      <c r="D55" s="181" t="str">
        <f t="shared" si="4"/>
        <v/>
      </c>
      <c r="E55" s="181" t="str">
        <f t="shared" si="1"/>
        <v/>
      </c>
      <c r="F55" s="126"/>
      <c r="G55" s="126"/>
      <c r="H55" s="116"/>
      <c r="I55" s="33"/>
      <c r="J55" s="181" t="str">
        <f t="shared" si="5"/>
        <v/>
      </c>
      <c r="K55" s="33"/>
      <c r="L55" s="33"/>
      <c r="M55" s="164"/>
      <c r="N55" s="128"/>
      <c r="O55" s="165"/>
      <c r="P55" s="33"/>
      <c r="Q55" s="164"/>
      <c r="R55" s="128"/>
      <c r="S55" s="165"/>
      <c r="T55" s="146"/>
      <c r="U55" s="179" t="str">
        <f>_xlfn.IFNA(VLOOKUP(I55&amp;K55,※編集不可※選択項目!$S$3:$T$11,2,FALSE),"")</f>
        <v/>
      </c>
      <c r="V55" s="183"/>
      <c r="W55" s="34"/>
      <c r="X55" s="184" t="str">
        <f>IFERROR(IF(C55="","",VLOOKUP(C55&amp;I55&amp;K55&amp;W55,※編集不可※選択項目!$U$18:$V$114,2,0)),"")</f>
        <v/>
      </c>
      <c r="Y55" s="129"/>
      <c r="Z55" s="160"/>
      <c r="AA55" s="161"/>
      <c r="AB55" s="162"/>
      <c r="AC55" s="163"/>
      <c r="AD55" s="147"/>
    </row>
    <row r="56" spans="1:30" s="4" customFormat="1" ht="24.95" customHeight="1" x14ac:dyDescent="0.15">
      <c r="A56" s="32">
        <f t="shared" si="2"/>
        <v>48</v>
      </c>
      <c r="B56" s="181" t="str">
        <f t="shared" si="3"/>
        <v/>
      </c>
      <c r="C56" s="126"/>
      <c r="D56" s="181" t="str">
        <f t="shared" si="4"/>
        <v/>
      </c>
      <c r="E56" s="181" t="str">
        <f t="shared" si="1"/>
        <v/>
      </c>
      <c r="F56" s="126"/>
      <c r="G56" s="126"/>
      <c r="H56" s="116"/>
      <c r="I56" s="33"/>
      <c r="J56" s="181" t="str">
        <f t="shared" si="5"/>
        <v/>
      </c>
      <c r="K56" s="33"/>
      <c r="L56" s="33"/>
      <c r="M56" s="164"/>
      <c r="N56" s="128"/>
      <c r="O56" s="165"/>
      <c r="P56" s="33"/>
      <c r="Q56" s="164"/>
      <c r="R56" s="128"/>
      <c r="S56" s="165"/>
      <c r="T56" s="146"/>
      <c r="U56" s="179" t="str">
        <f>_xlfn.IFNA(VLOOKUP(I56&amp;K56,※編集不可※選択項目!$S$3:$T$11,2,FALSE),"")</f>
        <v/>
      </c>
      <c r="V56" s="183"/>
      <c r="W56" s="34"/>
      <c r="X56" s="184" t="str">
        <f>IFERROR(IF(C56="","",VLOOKUP(C56&amp;I56&amp;K56&amp;W56,※編集不可※選択項目!$U$18:$V$114,2,0)),"")</f>
        <v/>
      </c>
      <c r="Y56" s="129"/>
      <c r="Z56" s="160"/>
      <c r="AA56" s="161"/>
      <c r="AB56" s="162"/>
      <c r="AC56" s="163"/>
      <c r="AD56" s="147"/>
    </row>
    <row r="57" spans="1:30" s="4" customFormat="1" ht="24.95" customHeight="1" x14ac:dyDescent="0.15">
      <c r="A57" s="32">
        <f t="shared" si="2"/>
        <v>49</v>
      </c>
      <c r="B57" s="181" t="str">
        <f t="shared" si="3"/>
        <v/>
      </c>
      <c r="C57" s="126"/>
      <c r="D57" s="181" t="str">
        <f t="shared" si="4"/>
        <v/>
      </c>
      <c r="E57" s="181" t="str">
        <f t="shared" si="1"/>
        <v/>
      </c>
      <c r="F57" s="126"/>
      <c r="G57" s="126"/>
      <c r="H57" s="116"/>
      <c r="I57" s="33"/>
      <c r="J57" s="181" t="str">
        <f t="shared" si="5"/>
        <v/>
      </c>
      <c r="K57" s="33"/>
      <c r="L57" s="33"/>
      <c r="M57" s="164"/>
      <c r="N57" s="128"/>
      <c r="O57" s="165"/>
      <c r="P57" s="33"/>
      <c r="Q57" s="164"/>
      <c r="R57" s="128"/>
      <c r="S57" s="165"/>
      <c r="T57" s="146"/>
      <c r="U57" s="179" t="str">
        <f>_xlfn.IFNA(VLOOKUP(I57&amp;K57,※編集不可※選択項目!$S$3:$T$11,2,FALSE),"")</f>
        <v/>
      </c>
      <c r="V57" s="183"/>
      <c r="W57" s="34"/>
      <c r="X57" s="184" t="str">
        <f>IFERROR(IF(C57="","",VLOOKUP(C57&amp;I57&amp;K57&amp;W57,※編集不可※選択項目!$U$18:$V$114,2,0)),"")</f>
        <v/>
      </c>
      <c r="Y57" s="129"/>
      <c r="Z57" s="160"/>
      <c r="AA57" s="161"/>
      <c r="AB57" s="162"/>
      <c r="AC57" s="163"/>
      <c r="AD57" s="147"/>
    </row>
    <row r="58" spans="1:30" s="4" customFormat="1" ht="24.95" customHeight="1" x14ac:dyDescent="0.15">
      <c r="A58" s="32">
        <f t="shared" si="2"/>
        <v>50</v>
      </c>
      <c r="B58" s="181" t="str">
        <f t="shared" si="3"/>
        <v/>
      </c>
      <c r="C58" s="126"/>
      <c r="D58" s="181" t="str">
        <f t="shared" si="4"/>
        <v/>
      </c>
      <c r="E58" s="181" t="str">
        <f t="shared" si="1"/>
        <v/>
      </c>
      <c r="F58" s="126"/>
      <c r="G58" s="126"/>
      <c r="H58" s="116"/>
      <c r="I58" s="33"/>
      <c r="J58" s="181" t="str">
        <f t="shared" si="5"/>
        <v/>
      </c>
      <c r="K58" s="33"/>
      <c r="L58" s="33"/>
      <c r="M58" s="164"/>
      <c r="N58" s="128"/>
      <c r="O58" s="165"/>
      <c r="P58" s="33"/>
      <c r="Q58" s="164"/>
      <c r="R58" s="128"/>
      <c r="S58" s="165"/>
      <c r="T58" s="146"/>
      <c r="U58" s="179" t="str">
        <f>_xlfn.IFNA(VLOOKUP(I58&amp;K58,※編集不可※選択項目!$S$3:$T$11,2,FALSE),"")</f>
        <v/>
      </c>
      <c r="V58" s="183"/>
      <c r="W58" s="34"/>
      <c r="X58" s="184" t="str">
        <f>IFERROR(IF(C58="","",VLOOKUP(C58&amp;I58&amp;K58&amp;W58,※編集不可※選択項目!$U$18:$V$114,2,0)),"")</f>
        <v/>
      </c>
      <c r="Y58" s="129"/>
      <c r="Z58" s="160"/>
      <c r="AA58" s="161"/>
      <c r="AB58" s="162"/>
      <c r="AC58" s="163"/>
      <c r="AD58" s="147"/>
    </row>
    <row r="59" spans="1:30" s="4" customFormat="1" ht="24.95" customHeight="1" x14ac:dyDescent="0.15">
      <c r="A59" s="32">
        <f t="shared" si="2"/>
        <v>51</v>
      </c>
      <c r="B59" s="181" t="str">
        <f t="shared" si="3"/>
        <v/>
      </c>
      <c r="C59" s="126"/>
      <c r="D59" s="181" t="str">
        <f t="shared" si="4"/>
        <v/>
      </c>
      <c r="E59" s="181" t="str">
        <f t="shared" si="1"/>
        <v/>
      </c>
      <c r="F59" s="126"/>
      <c r="G59" s="126"/>
      <c r="H59" s="116"/>
      <c r="I59" s="33"/>
      <c r="J59" s="181" t="str">
        <f t="shared" si="5"/>
        <v/>
      </c>
      <c r="K59" s="33"/>
      <c r="L59" s="33"/>
      <c r="M59" s="164"/>
      <c r="N59" s="128"/>
      <c r="O59" s="165"/>
      <c r="P59" s="33"/>
      <c r="Q59" s="164"/>
      <c r="R59" s="128"/>
      <c r="S59" s="165"/>
      <c r="T59" s="146"/>
      <c r="U59" s="179" t="str">
        <f>_xlfn.IFNA(VLOOKUP(I59&amp;K59,※編集不可※選択項目!$S$3:$T$11,2,FALSE),"")</f>
        <v/>
      </c>
      <c r="V59" s="183"/>
      <c r="W59" s="34"/>
      <c r="X59" s="184" t="str">
        <f>IFERROR(IF(C59="","",VLOOKUP(C59&amp;I59&amp;K59&amp;W59,※編集不可※選択項目!$U$18:$V$114,2,0)),"")</f>
        <v/>
      </c>
      <c r="Y59" s="129"/>
      <c r="Z59" s="160"/>
      <c r="AA59" s="161"/>
      <c r="AB59" s="162"/>
      <c r="AC59" s="163"/>
      <c r="AD59" s="147"/>
    </row>
    <row r="60" spans="1:30" s="4" customFormat="1" ht="24.95" customHeight="1" x14ac:dyDescent="0.15">
      <c r="A60" s="32">
        <f t="shared" si="2"/>
        <v>52</v>
      </c>
      <c r="B60" s="181" t="str">
        <f t="shared" si="3"/>
        <v/>
      </c>
      <c r="C60" s="126"/>
      <c r="D60" s="181" t="str">
        <f t="shared" si="4"/>
        <v/>
      </c>
      <c r="E60" s="181" t="str">
        <f t="shared" si="1"/>
        <v/>
      </c>
      <c r="F60" s="126"/>
      <c r="G60" s="126"/>
      <c r="H60" s="116"/>
      <c r="I60" s="33"/>
      <c r="J60" s="181" t="str">
        <f t="shared" si="5"/>
        <v/>
      </c>
      <c r="K60" s="33"/>
      <c r="L60" s="33"/>
      <c r="M60" s="164"/>
      <c r="N60" s="128"/>
      <c r="O60" s="165"/>
      <c r="P60" s="33"/>
      <c r="Q60" s="164"/>
      <c r="R60" s="128"/>
      <c r="S60" s="165"/>
      <c r="T60" s="146"/>
      <c r="U60" s="179" t="str">
        <f>_xlfn.IFNA(VLOOKUP(I60&amp;K60,※編集不可※選択項目!$S$3:$T$11,2,FALSE),"")</f>
        <v/>
      </c>
      <c r="V60" s="183"/>
      <c r="W60" s="34"/>
      <c r="X60" s="184" t="str">
        <f>IFERROR(IF(C60="","",VLOOKUP(C60&amp;I60&amp;K60&amp;W60,※編集不可※選択項目!$U$18:$V$114,2,0)),"")</f>
        <v/>
      </c>
      <c r="Y60" s="129"/>
      <c r="Z60" s="160"/>
      <c r="AA60" s="161"/>
      <c r="AB60" s="162"/>
      <c r="AC60" s="163"/>
      <c r="AD60" s="147"/>
    </row>
    <row r="61" spans="1:30" s="4" customFormat="1" ht="24.95" customHeight="1" x14ac:dyDescent="0.15">
      <c r="A61" s="32">
        <f t="shared" si="2"/>
        <v>53</v>
      </c>
      <c r="B61" s="181" t="str">
        <f t="shared" si="3"/>
        <v/>
      </c>
      <c r="C61" s="126"/>
      <c r="D61" s="181" t="str">
        <f t="shared" si="4"/>
        <v/>
      </c>
      <c r="E61" s="181" t="str">
        <f t="shared" si="1"/>
        <v/>
      </c>
      <c r="F61" s="126"/>
      <c r="G61" s="126"/>
      <c r="H61" s="116"/>
      <c r="I61" s="33"/>
      <c r="J61" s="181" t="str">
        <f t="shared" si="5"/>
        <v/>
      </c>
      <c r="K61" s="33"/>
      <c r="L61" s="33"/>
      <c r="M61" s="164"/>
      <c r="N61" s="128"/>
      <c r="O61" s="165"/>
      <c r="P61" s="33"/>
      <c r="Q61" s="164"/>
      <c r="R61" s="128"/>
      <c r="S61" s="165"/>
      <c r="T61" s="146"/>
      <c r="U61" s="179" t="str">
        <f>_xlfn.IFNA(VLOOKUP(I61&amp;K61,※編集不可※選択項目!$S$3:$T$11,2,FALSE),"")</f>
        <v/>
      </c>
      <c r="V61" s="183"/>
      <c r="W61" s="34"/>
      <c r="X61" s="184" t="str">
        <f>IFERROR(IF(C61="","",VLOOKUP(C61&amp;I61&amp;K61&amp;W61,※編集不可※選択項目!$U$18:$V$114,2,0)),"")</f>
        <v/>
      </c>
      <c r="Y61" s="129"/>
      <c r="Z61" s="160"/>
      <c r="AA61" s="161"/>
      <c r="AB61" s="162"/>
      <c r="AC61" s="163"/>
      <c r="AD61" s="147"/>
    </row>
    <row r="62" spans="1:30" s="4" customFormat="1" ht="24.95" customHeight="1" x14ac:dyDescent="0.15">
      <c r="A62" s="32">
        <f t="shared" si="2"/>
        <v>54</v>
      </c>
      <c r="B62" s="181" t="str">
        <f t="shared" si="3"/>
        <v/>
      </c>
      <c r="C62" s="126"/>
      <c r="D62" s="181" t="str">
        <f t="shared" si="4"/>
        <v/>
      </c>
      <c r="E62" s="181" t="str">
        <f t="shared" si="1"/>
        <v/>
      </c>
      <c r="F62" s="126"/>
      <c r="G62" s="126"/>
      <c r="H62" s="116"/>
      <c r="I62" s="33"/>
      <c r="J62" s="181" t="str">
        <f t="shared" si="5"/>
        <v/>
      </c>
      <c r="K62" s="33"/>
      <c r="L62" s="33"/>
      <c r="M62" s="164"/>
      <c r="N62" s="128"/>
      <c r="O62" s="165"/>
      <c r="P62" s="33"/>
      <c r="Q62" s="164"/>
      <c r="R62" s="128"/>
      <c r="S62" s="165"/>
      <c r="T62" s="146"/>
      <c r="U62" s="179" t="str">
        <f>_xlfn.IFNA(VLOOKUP(I62&amp;K62,※編集不可※選択項目!$S$3:$T$11,2,FALSE),"")</f>
        <v/>
      </c>
      <c r="V62" s="183"/>
      <c r="W62" s="34"/>
      <c r="X62" s="184" t="str">
        <f>IFERROR(IF(C62="","",VLOOKUP(C62&amp;I62&amp;K62&amp;W62,※編集不可※選択項目!$U$18:$V$114,2,0)),"")</f>
        <v/>
      </c>
      <c r="Y62" s="129"/>
      <c r="Z62" s="160"/>
      <c r="AA62" s="161"/>
      <c r="AB62" s="162"/>
      <c r="AC62" s="163"/>
      <c r="AD62" s="147"/>
    </row>
    <row r="63" spans="1:30" s="4" customFormat="1" ht="24.95" customHeight="1" x14ac:dyDescent="0.15">
      <c r="A63" s="32">
        <f t="shared" si="2"/>
        <v>55</v>
      </c>
      <c r="B63" s="181" t="str">
        <f t="shared" si="3"/>
        <v/>
      </c>
      <c r="C63" s="126"/>
      <c r="D63" s="181" t="str">
        <f t="shared" si="4"/>
        <v/>
      </c>
      <c r="E63" s="181" t="str">
        <f t="shared" si="1"/>
        <v/>
      </c>
      <c r="F63" s="126"/>
      <c r="G63" s="126"/>
      <c r="H63" s="116"/>
      <c r="I63" s="33"/>
      <c r="J63" s="181" t="str">
        <f t="shared" si="5"/>
        <v/>
      </c>
      <c r="K63" s="33"/>
      <c r="L63" s="33"/>
      <c r="M63" s="164"/>
      <c r="N63" s="128"/>
      <c r="O63" s="165"/>
      <c r="P63" s="33"/>
      <c r="Q63" s="164"/>
      <c r="R63" s="128"/>
      <c r="S63" s="165"/>
      <c r="T63" s="146"/>
      <c r="U63" s="179" t="str">
        <f>_xlfn.IFNA(VLOOKUP(I63&amp;K63,※編集不可※選択項目!$S$3:$T$11,2,FALSE),"")</f>
        <v/>
      </c>
      <c r="V63" s="183"/>
      <c r="W63" s="34"/>
      <c r="X63" s="184" t="str">
        <f>IFERROR(IF(C63="","",VLOOKUP(C63&amp;I63&amp;K63&amp;W63,※編集不可※選択項目!$U$18:$V$114,2,0)),"")</f>
        <v/>
      </c>
      <c r="Y63" s="129"/>
      <c r="Z63" s="160"/>
      <c r="AA63" s="161"/>
      <c r="AB63" s="162"/>
      <c r="AC63" s="163"/>
      <c r="AD63" s="147"/>
    </row>
    <row r="64" spans="1:30" s="4" customFormat="1" ht="24.95" customHeight="1" x14ac:dyDescent="0.15">
      <c r="A64" s="32">
        <f t="shared" si="2"/>
        <v>56</v>
      </c>
      <c r="B64" s="181" t="str">
        <f t="shared" si="3"/>
        <v/>
      </c>
      <c r="C64" s="126"/>
      <c r="D64" s="181" t="str">
        <f t="shared" si="4"/>
        <v/>
      </c>
      <c r="E64" s="181" t="str">
        <f t="shared" si="1"/>
        <v/>
      </c>
      <c r="F64" s="126"/>
      <c r="G64" s="126"/>
      <c r="H64" s="116"/>
      <c r="I64" s="33"/>
      <c r="J64" s="181" t="str">
        <f t="shared" si="5"/>
        <v/>
      </c>
      <c r="K64" s="33"/>
      <c r="L64" s="33"/>
      <c r="M64" s="164"/>
      <c r="N64" s="128"/>
      <c r="O64" s="165"/>
      <c r="P64" s="33"/>
      <c r="Q64" s="164"/>
      <c r="R64" s="128"/>
      <c r="S64" s="165"/>
      <c r="T64" s="146"/>
      <c r="U64" s="179" t="str">
        <f>_xlfn.IFNA(VLOOKUP(I64&amp;K64,※編集不可※選択項目!$S$3:$T$11,2,FALSE),"")</f>
        <v/>
      </c>
      <c r="V64" s="183"/>
      <c r="W64" s="34"/>
      <c r="X64" s="184" t="str">
        <f>IFERROR(IF(C64="","",VLOOKUP(C64&amp;I64&amp;K64&amp;W64,※編集不可※選択項目!$U$18:$V$114,2,0)),"")</f>
        <v/>
      </c>
      <c r="Y64" s="129"/>
      <c r="Z64" s="160"/>
      <c r="AA64" s="161"/>
      <c r="AB64" s="162"/>
      <c r="AC64" s="163"/>
      <c r="AD64" s="147"/>
    </row>
    <row r="65" spans="1:30" s="4" customFormat="1" ht="24.95" customHeight="1" x14ac:dyDescent="0.15">
      <c r="A65" s="32">
        <f t="shared" si="2"/>
        <v>57</v>
      </c>
      <c r="B65" s="181" t="str">
        <f t="shared" si="3"/>
        <v/>
      </c>
      <c r="C65" s="126"/>
      <c r="D65" s="181" t="str">
        <f t="shared" si="4"/>
        <v/>
      </c>
      <c r="E65" s="181" t="str">
        <f t="shared" si="1"/>
        <v/>
      </c>
      <c r="F65" s="126"/>
      <c r="G65" s="126"/>
      <c r="H65" s="116"/>
      <c r="I65" s="33"/>
      <c r="J65" s="181" t="str">
        <f t="shared" si="5"/>
        <v/>
      </c>
      <c r="K65" s="33"/>
      <c r="L65" s="33"/>
      <c r="M65" s="164"/>
      <c r="N65" s="128"/>
      <c r="O65" s="165"/>
      <c r="P65" s="33"/>
      <c r="Q65" s="164"/>
      <c r="R65" s="128"/>
      <c r="S65" s="165"/>
      <c r="T65" s="146"/>
      <c r="U65" s="179" t="str">
        <f>_xlfn.IFNA(VLOOKUP(I65&amp;K65,※編集不可※選択項目!$S$3:$T$11,2,FALSE),"")</f>
        <v/>
      </c>
      <c r="V65" s="183"/>
      <c r="W65" s="34"/>
      <c r="X65" s="184" t="str">
        <f>IFERROR(IF(C65="","",VLOOKUP(C65&amp;I65&amp;K65&amp;W65,※編集不可※選択項目!$U$18:$V$114,2,0)),"")</f>
        <v/>
      </c>
      <c r="Y65" s="129"/>
      <c r="Z65" s="160"/>
      <c r="AA65" s="161"/>
      <c r="AB65" s="162"/>
      <c r="AC65" s="163"/>
      <c r="AD65" s="147"/>
    </row>
    <row r="66" spans="1:30" s="4" customFormat="1" ht="24.95" customHeight="1" x14ac:dyDescent="0.15">
      <c r="A66" s="32">
        <f t="shared" si="2"/>
        <v>58</v>
      </c>
      <c r="B66" s="181" t="str">
        <f t="shared" si="3"/>
        <v/>
      </c>
      <c r="C66" s="126"/>
      <c r="D66" s="181" t="str">
        <f t="shared" si="4"/>
        <v/>
      </c>
      <c r="E66" s="181" t="str">
        <f t="shared" si="1"/>
        <v/>
      </c>
      <c r="F66" s="126"/>
      <c r="G66" s="126"/>
      <c r="H66" s="116"/>
      <c r="I66" s="33"/>
      <c r="J66" s="181" t="str">
        <f t="shared" si="5"/>
        <v/>
      </c>
      <c r="K66" s="33"/>
      <c r="L66" s="33"/>
      <c r="M66" s="164"/>
      <c r="N66" s="128"/>
      <c r="O66" s="165"/>
      <c r="P66" s="33"/>
      <c r="Q66" s="164"/>
      <c r="R66" s="128"/>
      <c r="S66" s="165"/>
      <c r="T66" s="146"/>
      <c r="U66" s="179" t="str">
        <f>_xlfn.IFNA(VLOOKUP(I66&amp;K66,※編集不可※選択項目!$S$3:$T$11,2,FALSE),"")</f>
        <v/>
      </c>
      <c r="V66" s="183"/>
      <c r="W66" s="34"/>
      <c r="X66" s="184" t="str">
        <f>IFERROR(IF(C66="","",VLOOKUP(C66&amp;I66&amp;K66&amp;W66,※編集不可※選択項目!$U$18:$V$114,2,0)),"")</f>
        <v/>
      </c>
      <c r="Y66" s="129"/>
      <c r="Z66" s="160"/>
      <c r="AA66" s="161"/>
      <c r="AB66" s="162"/>
      <c r="AC66" s="163"/>
      <c r="AD66" s="147"/>
    </row>
    <row r="67" spans="1:30" s="4" customFormat="1" ht="24.95" customHeight="1" x14ac:dyDescent="0.15">
      <c r="A67" s="32">
        <f t="shared" si="2"/>
        <v>59</v>
      </c>
      <c r="B67" s="181" t="str">
        <f t="shared" si="3"/>
        <v/>
      </c>
      <c r="C67" s="126"/>
      <c r="D67" s="181" t="str">
        <f t="shared" si="4"/>
        <v/>
      </c>
      <c r="E67" s="181" t="str">
        <f t="shared" si="1"/>
        <v/>
      </c>
      <c r="F67" s="126"/>
      <c r="G67" s="126"/>
      <c r="H67" s="116"/>
      <c r="I67" s="33"/>
      <c r="J67" s="181" t="str">
        <f t="shared" si="5"/>
        <v/>
      </c>
      <c r="K67" s="33"/>
      <c r="L67" s="33"/>
      <c r="M67" s="164"/>
      <c r="N67" s="128"/>
      <c r="O67" s="165"/>
      <c r="P67" s="33"/>
      <c r="Q67" s="164"/>
      <c r="R67" s="128"/>
      <c r="S67" s="165"/>
      <c r="T67" s="146"/>
      <c r="U67" s="179" t="str">
        <f>_xlfn.IFNA(VLOOKUP(I67&amp;K67,※編集不可※選択項目!$S$3:$T$11,2,FALSE),"")</f>
        <v/>
      </c>
      <c r="V67" s="183"/>
      <c r="W67" s="34"/>
      <c r="X67" s="184" t="str">
        <f>IFERROR(IF(C67="","",VLOOKUP(C67&amp;I67&amp;K67&amp;W67,※編集不可※選択項目!$U$18:$V$114,2,0)),"")</f>
        <v/>
      </c>
      <c r="Y67" s="129"/>
      <c r="Z67" s="160"/>
      <c r="AA67" s="161"/>
      <c r="AB67" s="162"/>
      <c r="AC67" s="163"/>
      <c r="AD67" s="147"/>
    </row>
    <row r="68" spans="1:30" s="4" customFormat="1" ht="24.95" customHeight="1" x14ac:dyDescent="0.15">
      <c r="A68" s="32">
        <f t="shared" si="2"/>
        <v>60</v>
      </c>
      <c r="B68" s="181" t="str">
        <f t="shared" si="3"/>
        <v/>
      </c>
      <c r="C68" s="126"/>
      <c r="D68" s="181" t="str">
        <f t="shared" si="4"/>
        <v/>
      </c>
      <c r="E68" s="181" t="str">
        <f t="shared" si="1"/>
        <v/>
      </c>
      <c r="F68" s="126"/>
      <c r="G68" s="126"/>
      <c r="H68" s="116"/>
      <c r="I68" s="33"/>
      <c r="J68" s="181" t="str">
        <f t="shared" si="5"/>
        <v/>
      </c>
      <c r="K68" s="33"/>
      <c r="L68" s="33"/>
      <c r="M68" s="164"/>
      <c r="N68" s="128"/>
      <c r="O68" s="165"/>
      <c r="P68" s="33"/>
      <c r="Q68" s="164"/>
      <c r="R68" s="128"/>
      <c r="S68" s="165"/>
      <c r="T68" s="146"/>
      <c r="U68" s="179" t="str">
        <f>_xlfn.IFNA(VLOOKUP(I68&amp;K68,※編集不可※選択項目!$S$3:$T$11,2,FALSE),"")</f>
        <v/>
      </c>
      <c r="V68" s="183"/>
      <c r="W68" s="34"/>
      <c r="X68" s="184" t="str">
        <f>IFERROR(IF(C68="","",VLOOKUP(C68&amp;I68&amp;K68&amp;W68,※編集不可※選択項目!$U$18:$V$114,2,0)),"")</f>
        <v/>
      </c>
      <c r="Y68" s="129"/>
      <c r="Z68" s="160"/>
      <c r="AA68" s="161"/>
      <c r="AB68" s="162"/>
      <c r="AC68" s="163"/>
      <c r="AD68" s="147"/>
    </row>
    <row r="69" spans="1:30" s="4" customFormat="1" ht="24.95" customHeight="1" x14ac:dyDescent="0.15">
      <c r="A69" s="32">
        <f t="shared" si="2"/>
        <v>61</v>
      </c>
      <c r="B69" s="181" t="str">
        <f t="shared" si="3"/>
        <v/>
      </c>
      <c r="C69" s="126"/>
      <c r="D69" s="181" t="str">
        <f t="shared" si="4"/>
        <v/>
      </c>
      <c r="E69" s="181" t="str">
        <f t="shared" si="1"/>
        <v/>
      </c>
      <c r="F69" s="126"/>
      <c r="G69" s="126"/>
      <c r="H69" s="116"/>
      <c r="I69" s="33"/>
      <c r="J69" s="181" t="str">
        <f t="shared" si="5"/>
        <v/>
      </c>
      <c r="K69" s="33"/>
      <c r="L69" s="33"/>
      <c r="M69" s="164"/>
      <c r="N69" s="128"/>
      <c r="O69" s="165"/>
      <c r="P69" s="33"/>
      <c r="Q69" s="164"/>
      <c r="R69" s="128"/>
      <c r="S69" s="165"/>
      <c r="T69" s="146"/>
      <c r="U69" s="179" t="str">
        <f>_xlfn.IFNA(VLOOKUP(I69&amp;K69,※編集不可※選択項目!$S$3:$T$11,2,FALSE),"")</f>
        <v/>
      </c>
      <c r="V69" s="183"/>
      <c r="W69" s="34"/>
      <c r="X69" s="184" t="str">
        <f>IFERROR(IF(C69="","",VLOOKUP(C69&amp;I69&amp;K69&amp;W69,※編集不可※選択項目!$U$18:$V$114,2,0)),"")</f>
        <v/>
      </c>
      <c r="Y69" s="129"/>
      <c r="Z69" s="160"/>
      <c r="AA69" s="161"/>
      <c r="AB69" s="162"/>
      <c r="AC69" s="163"/>
      <c r="AD69" s="147"/>
    </row>
    <row r="70" spans="1:30" s="4" customFormat="1" ht="24.95" customHeight="1" x14ac:dyDescent="0.15">
      <c r="A70" s="32">
        <f t="shared" si="2"/>
        <v>62</v>
      </c>
      <c r="B70" s="181" t="str">
        <f t="shared" si="3"/>
        <v/>
      </c>
      <c r="C70" s="126"/>
      <c r="D70" s="181" t="str">
        <f t="shared" si="4"/>
        <v/>
      </c>
      <c r="E70" s="181" t="str">
        <f t="shared" si="1"/>
        <v/>
      </c>
      <c r="F70" s="126"/>
      <c r="G70" s="126"/>
      <c r="H70" s="116"/>
      <c r="I70" s="33"/>
      <c r="J70" s="181" t="str">
        <f t="shared" si="5"/>
        <v/>
      </c>
      <c r="K70" s="33"/>
      <c r="L70" s="33"/>
      <c r="M70" s="164"/>
      <c r="N70" s="128"/>
      <c r="O70" s="165"/>
      <c r="P70" s="33"/>
      <c r="Q70" s="164"/>
      <c r="R70" s="128"/>
      <c r="S70" s="165"/>
      <c r="T70" s="146"/>
      <c r="U70" s="179" t="str">
        <f>_xlfn.IFNA(VLOOKUP(I70&amp;K70,※編集不可※選択項目!$S$3:$T$11,2,FALSE),"")</f>
        <v/>
      </c>
      <c r="V70" s="183"/>
      <c r="W70" s="34"/>
      <c r="X70" s="184" t="str">
        <f>IFERROR(IF(C70="","",VLOOKUP(C70&amp;I70&amp;K70&amp;W70,※編集不可※選択項目!$U$18:$V$114,2,0)),"")</f>
        <v/>
      </c>
      <c r="Y70" s="129"/>
      <c r="Z70" s="160"/>
      <c r="AA70" s="161"/>
      <c r="AB70" s="162"/>
      <c r="AC70" s="163"/>
      <c r="AD70" s="147"/>
    </row>
    <row r="71" spans="1:30" s="4" customFormat="1" ht="24.95" customHeight="1" x14ac:dyDescent="0.15">
      <c r="A71" s="32">
        <f t="shared" si="2"/>
        <v>63</v>
      </c>
      <c r="B71" s="181" t="str">
        <f t="shared" si="3"/>
        <v/>
      </c>
      <c r="C71" s="126"/>
      <c r="D71" s="181" t="str">
        <f t="shared" si="4"/>
        <v/>
      </c>
      <c r="E71" s="181" t="str">
        <f t="shared" si="1"/>
        <v/>
      </c>
      <c r="F71" s="126"/>
      <c r="G71" s="126"/>
      <c r="H71" s="116"/>
      <c r="I71" s="33"/>
      <c r="J71" s="181" t="str">
        <f t="shared" si="5"/>
        <v/>
      </c>
      <c r="K71" s="33"/>
      <c r="L71" s="33"/>
      <c r="M71" s="164"/>
      <c r="N71" s="128"/>
      <c r="O71" s="165"/>
      <c r="P71" s="33"/>
      <c r="Q71" s="164"/>
      <c r="R71" s="128"/>
      <c r="S71" s="165"/>
      <c r="T71" s="146"/>
      <c r="U71" s="179" t="str">
        <f>_xlfn.IFNA(VLOOKUP(I71&amp;K71,※編集不可※選択項目!$S$3:$T$11,2,FALSE),"")</f>
        <v/>
      </c>
      <c r="V71" s="183"/>
      <c r="W71" s="34"/>
      <c r="X71" s="184" t="str">
        <f>IFERROR(IF(C71="","",VLOOKUP(C71&amp;I71&amp;K71&amp;W71,※編集不可※選択項目!$U$18:$V$114,2,0)),"")</f>
        <v/>
      </c>
      <c r="Y71" s="129"/>
      <c r="Z71" s="160"/>
      <c r="AA71" s="161"/>
      <c r="AB71" s="162"/>
      <c r="AC71" s="163"/>
      <c r="AD71" s="147"/>
    </row>
    <row r="72" spans="1:30" s="4" customFormat="1" ht="24.95" customHeight="1" x14ac:dyDescent="0.15">
      <c r="A72" s="32">
        <f t="shared" si="2"/>
        <v>64</v>
      </c>
      <c r="B72" s="181" t="str">
        <f t="shared" si="3"/>
        <v/>
      </c>
      <c r="C72" s="126"/>
      <c r="D72" s="181" t="str">
        <f t="shared" si="4"/>
        <v/>
      </c>
      <c r="E72" s="181" t="str">
        <f t="shared" si="1"/>
        <v/>
      </c>
      <c r="F72" s="126"/>
      <c r="G72" s="126"/>
      <c r="H72" s="116"/>
      <c r="I72" s="33"/>
      <c r="J72" s="181" t="str">
        <f t="shared" si="5"/>
        <v/>
      </c>
      <c r="K72" s="33"/>
      <c r="L72" s="33"/>
      <c r="M72" s="164"/>
      <c r="N72" s="128"/>
      <c r="O72" s="165"/>
      <c r="P72" s="33"/>
      <c r="Q72" s="164"/>
      <c r="R72" s="128"/>
      <c r="S72" s="165"/>
      <c r="T72" s="146"/>
      <c r="U72" s="179" t="str">
        <f>_xlfn.IFNA(VLOOKUP(I72&amp;K72,※編集不可※選択項目!$S$3:$T$11,2,FALSE),"")</f>
        <v/>
      </c>
      <c r="V72" s="183"/>
      <c r="W72" s="34"/>
      <c r="X72" s="184" t="str">
        <f>IFERROR(IF(C72="","",VLOOKUP(C72&amp;I72&amp;K72&amp;W72,※編集不可※選択項目!$U$18:$V$114,2,0)),"")</f>
        <v/>
      </c>
      <c r="Y72" s="129"/>
      <c r="Z72" s="160"/>
      <c r="AA72" s="161"/>
      <c r="AB72" s="162"/>
      <c r="AC72" s="163"/>
      <c r="AD72" s="147"/>
    </row>
    <row r="73" spans="1:30" s="4" customFormat="1" ht="24.95" customHeight="1" x14ac:dyDescent="0.15">
      <c r="A73" s="32">
        <f t="shared" si="2"/>
        <v>65</v>
      </c>
      <c r="B73" s="181" t="str">
        <f t="shared" si="3"/>
        <v/>
      </c>
      <c r="C73" s="126"/>
      <c r="D73" s="181" t="str">
        <f t="shared" si="4"/>
        <v/>
      </c>
      <c r="E73" s="181" t="str">
        <f t="shared" ref="E73:E136" si="6">IF($F$2="","",IF($C73="","",$F$2))</f>
        <v/>
      </c>
      <c r="F73" s="126"/>
      <c r="G73" s="126"/>
      <c r="H73" s="116"/>
      <c r="I73" s="33"/>
      <c r="J73" s="181" t="str">
        <f t="shared" si="5"/>
        <v/>
      </c>
      <c r="K73" s="33"/>
      <c r="L73" s="33"/>
      <c r="M73" s="164"/>
      <c r="N73" s="128"/>
      <c r="O73" s="165"/>
      <c r="P73" s="33"/>
      <c r="Q73" s="164"/>
      <c r="R73" s="128"/>
      <c r="S73" s="165"/>
      <c r="T73" s="146"/>
      <c r="U73" s="179" t="str">
        <f>_xlfn.IFNA(VLOOKUP(I73&amp;K73,※編集不可※選択項目!$S$3:$T$11,2,FALSE),"")</f>
        <v/>
      </c>
      <c r="V73" s="183"/>
      <c r="W73" s="34"/>
      <c r="X73" s="184" t="str">
        <f>IFERROR(IF(C73="","",VLOOKUP(C73&amp;I73&amp;K73&amp;W73,※編集不可※選択項目!$U$18:$V$114,2,0)),"")</f>
        <v/>
      </c>
      <c r="Y73" s="129"/>
      <c r="Z73" s="160"/>
      <c r="AA73" s="161"/>
      <c r="AB73" s="162"/>
      <c r="AC73" s="163"/>
      <c r="AD73" s="147"/>
    </row>
    <row r="74" spans="1:30" s="4" customFormat="1" ht="24.95" customHeight="1" x14ac:dyDescent="0.15">
      <c r="A74" s="32">
        <f t="shared" ref="A74:A137" si="7">ROW()-8</f>
        <v>66</v>
      </c>
      <c r="B74" s="181" t="str">
        <f t="shared" ref="B74:B137" si="8">IF($C74="","","断熱窓")</f>
        <v/>
      </c>
      <c r="C74" s="126"/>
      <c r="D74" s="181" t="str">
        <f t="shared" ref="D74:D137" si="9">IF($C$2="","",IF($C74="","",$C$2))</f>
        <v/>
      </c>
      <c r="E74" s="181" t="str">
        <f t="shared" si="6"/>
        <v/>
      </c>
      <c r="F74" s="126"/>
      <c r="G74" s="126"/>
      <c r="H74" s="116"/>
      <c r="I74" s="33"/>
      <c r="J74" s="181" t="str">
        <f t="shared" ref="J74:J137" si="10">IF(I74="","",IF(I74="単板","単板ガラス","複層ガラス"))</f>
        <v/>
      </c>
      <c r="K74" s="33"/>
      <c r="L74" s="33"/>
      <c r="M74" s="164"/>
      <c r="N74" s="128"/>
      <c r="O74" s="165"/>
      <c r="P74" s="33"/>
      <c r="Q74" s="164"/>
      <c r="R74" s="128"/>
      <c r="S74" s="165"/>
      <c r="T74" s="146"/>
      <c r="U74" s="179" t="str">
        <f>_xlfn.IFNA(VLOOKUP(I74&amp;K74,※編集不可※選択項目!$S$3:$T$11,2,FALSE),"")</f>
        <v/>
      </c>
      <c r="V74" s="183"/>
      <c r="W74" s="34"/>
      <c r="X74" s="184" t="str">
        <f>IFERROR(IF(C74="","",VLOOKUP(C74&amp;I74&amp;K74&amp;W74,※編集不可※選択項目!$U$18:$V$114,2,0)),"")</f>
        <v/>
      </c>
      <c r="Y74" s="129"/>
      <c r="Z74" s="160"/>
      <c r="AA74" s="161"/>
      <c r="AB74" s="162"/>
      <c r="AC74" s="163"/>
      <c r="AD74" s="147"/>
    </row>
    <row r="75" spans="1:30" s="4" customFormat="1" ht="24.95" customHeight="1" x14ac:dyDescent="0.15">
      <c r="A75" s="32">
        <f t="shared" si="7"/>
        <v>67</v>
      </c>
      <c r="B75" s="181" t="str">
        <f t="shared" si="8"/>
        <v/>
      </c>
      <c r="C75" s="126"/>
      <c r="D75" s="181" t="str">
        <f t="shared" si="9"/>
        <v/>
      </c>
      <c r="E75" s="181" t="str">
        <f t="shared" si="6"/>
        <v/>
      </c>
      <c r="F75" s="126"/>
      <c r="G75" s="126"/>
      <c r="H75" s="116"/>
      <c r="I75" s="33"/>
      <c r="J75" s="181" t="str">
        <f t="shared" si="10"/>
        <v/>
      </c>
      <c r="K75" s="33"/>
      <c r="L75" s="33"/>
      <c r="M75" s="164"/>
      <c r="N75" s="128"/>
      <c r="O75" s="165"/>
      <c r="P75" s="33"/>
      <c r="Q75" s="164"/>
      <c r="R75" s="128"/>
      <c r="S75" s="165"/>
      <c r="T75" s="146"/>
      <c r="U75" s="179" t="str">
        <f>_xlfn.IFNA(VLOOKUP(I75&amp;K75,※編集不可※選択項目!$S$3:$T$11,2,FALSE),"")</f>
        <v/>
      </c>
      <c r="V75" s="183"/>
      <c r="W75" s="34"/>
      <c r="X75" s="184" t="str">
        <f>IFERROR(IF(C75="","",VLOOKUP(C75&amp;I75&amp;K75&amp;W75,※編集不可※選択項目!$U$18:$V$114,2,0)),"")</f>
        <v/>
      </c>
      <c r="Y75" s="129"/>
      <c r="Z75" s="160"/>
      <c r="AA75" s="161"/>
      <c r="AB75" s="162"/>
      <c r="AC75" s="163"/>
      <c r="AD75" s="147"/>
    </row>
    <row r="76" spans="1:30" s="4" customFormat="1" ht="24.95" customHeight="1" x14ac:dyDescent="0.15">
      <c r="A76" s="32">
        <f t="shared" si="7"/>
        <v>68</v>
      </c>
      <c r="B76" s="181" t="str">
        <f t="shared" si="8"/>
        <v/>
      </c>
      <c r="C76" s="126"/>
      <c r="D76" s="181" t="str">
        <f t="shared" si="9"/>
        <v/>
      </c>
      <c r="E76" s="181" t="str">
        <f t="shared" si="6"/>
        <v/>
      </c>
      <c r="F76" s="126"/>
      <c r="G76" s="126"/>
      <c r="H76" s="116"/>
      <c r="I76" s="33"/>
      <c r="J76" s="181" t="str">
        <f t="shared" si="10"/>
        <v/>
      </c>
      <c r="K76" s="33"/>
      <c r="L76" s="33"/>
      <c r="M76" s="164"/>
      <c r="N76" s="128"/>
      <c r="O76" s="165"/>
      <c r="P76" s="33"/>
      <c r="Q76" s="164"/>
      <c r="R76" s="128"/>
      <c r="S76" s="165"/>
      <c r="T76" s="146"/>
      <c r="U76" s="179" t="str">
        <f>_xlfn.IFNA(VLOOKUP(I76&amp;K76,※編集不可※選択項目!$S$3:$T$11,2,FALSE),"")</f>
        <v/>
      </c>
      <c r="V76" s="183"/>
      <c r="W76" s="34"/>
      <c r="X76" s="184" t="str">
        <f>IFERROR(IF(C76="","",VLOOKUP(C76&amp;I76&amp;K76&amp;W76,※編集不可※選択項目!$U$18:$V$114,2,0)),"")</f>
        <v/>
      </c>
      <c r="Y76" s="129"/>
      <c r="Z76" s="160"/>
      <c r="AA76" s="161"/>
      <c r="AB76" s="162"/>
      <c r="AC76" s="163"/>
      <c r="AD76" s="147"/>
    </row>
    <row r="77" spans="1:30" s="4" customFormat="1" ht="24.95" customHeight="1" x14ac:dyDescent="0.15">
      <c r="A77" s="32">
        <f t="shared" si="7"/>
        <v>69</v>
      </c>
      <c r="B77" s="181" t="str">
        <f t="shared" si="8"/>
        <v/>
      </c>
      <c r="C77" s="126"/>
      <c r="D77" s="181" t="str">
        <f t="shared" si="9"/>
        <v/>
      </c>
      <c r="E77" s="181" t="str">
        <f t="shared" si="6"/>
        <v/>
      </c>
      <c r="F77" s="126"/>
      <c r="G77" s="126"/>
      <c r="H77" s="116"/>
      <c r="I77" s="33"/>
      <c r="J77" s="181" t="str">
        <f t="shared" si="10"/>
        <v/>
      </c>
      <c r="K77" s="33"/>
      <c r="L77" s="33"/>
      <c r="M77" s="164"/>
      <c r="N77" s="128"/>
      <c r="O77" s="165"/>
      <c r="P77" s="33"/>
      <c r="Q77" s="164"/>
      <c r="R77" s="128"/>
      <c r="S77" s="165"/>
      <c r="T77" s="146"/>
      <c r="U77" s="179" t="str">
        <f>_xlfn.IFNA(VLOOKUP(I77&amp;K77,※編集不可※選択項目!$S$3:$T$11,2,FALSE),"")</f>
        <v/>
      </c>
      <c r="V77" s="183"/>
      <c r="W77" s="34"/>
      <c r="X77" s="184" t="str">
        <f>IFERROR(IF(C77="","",VLOOKUP(C77&amp;I77&amp;K77&amp;W77,※編集不可※選択項目!$U$18:$V$114,2,0)),"")</f>
        <v/>
      </c>
      <c r="Y77" s="129"/>
      <c r="Z77" s="160"/>
      <c r="AA77" s="161"/>
      <c r="AB77" s="162"/>
      <c r="AC77" s="163"/>
      <c r="AD77" s="147"/>
    </row>
    <row r="78" spans="1:30" s="4" customFormat="1" ht="24.95" customHeight="1" x14ac:dyDescent="0.15">
      <c r="A78" s="32">
        <f t="shared" si="7"/>
        <v>70</v>
      </c>
      <c r="B78" s="181" t="str">
        <f t="shared" si="8"/>
        <v/>
      </c>
      <c r="C78" s="126"/>
      <c r="D78" s="181" t="str">
        <f t="shared" si="9"/>
        <v/>
      </c>
      <c r="E78" s="181" t="str">
        <f t="shared" si="6"/>
        <v/>
      </c>
      <c r="F78" s="126"/>
      <c r="G78" s="126"/>
      <c r="H78" s="116"/>
      <c r="I78" s="33"/>
      <c r="J78" s="181" t="str">
        <f t="shared" si="10"/>
        <v/>
      </c>
      <c r="K78" s="33"/>
      <c r="L78" s="33"/>
      <c r="M78" s="164"/>
      <c r="N78" s="128"/>
      <c r="O78" s="165"/>
      <c r="P78" s="33"/>
      <c r="Q78" s="164"/>
      <c r="R78" s="128"/>
      <c r="S78" s="165"/>
      <c r="T78" s="146"/>
      <c r="U78" s="179" t="str">
        <f>_xlfn.IFNA(VLOOKUP(I78&amp;K78,※編集不可※選択項目!$S$3:$T$11,2,FALSE),"")</f>
        <v/>
      </c>
      <c r="V78" s="183"/>
      <c r="W78" s="34"/>
      <c r="X78" s="184" t="str">
        <f>IFERROR(IF(C78="","",VLOOKUP(C78&amp;I78&amp;K78&amp;W78,※編集不可※選択項目!$U$18:$V$114,2,0)),"")</f>
        <v/>
      </c>
      <c r="Y78" s="129"/>
      <c r="Z78" s="160"/>
      <c r="AA78" s="161"/>
      <c r="AB78" s="162"/>
      <c r="AC78" s="163"/>
      <c r="AD78" s="147"/>
    </row>
    <row r="79" spans="1:30" s="4" customFormat="1" ht="24.95" customHeight="1" x14ac:dyDescent="0.15">
      <c r="A79" s="32">
        <f t="shared" si="7"/>
        <v>71</v>
      </c>
      <c r="B79" s="181" t="str">
        <f t="shared" si="8"/>
        <v/>
      </c>
      <c r="C79" s="126"/>
      <c r="D79" s="181" t="str">
        <f t="shared" si="9"/>
        <v/>
      </c>
      <c r="E79" s="181" t="str">
        <f t="shared" si="6"/>
        <v/>
      </c>
      <c r="F79" s="126"/>
      <c r="G79" s="126"/>
      <c r="H79" s="116"/>
      <c r="I79" s="33"/>
      <c r="J79" s="181" t="str">
        <f t="shared" si="10"/>
        <v/>
      </c>
      <c r="K79" s="33"/>
      <c r="L79" s="33"/>
      <c r="M79" s="164"/>
      <c r="N79" s="128"/>
      <c r="O79" s="165"/>
      <c r="P79" s="33"/>
      <c r="Q79" s="164"/>
      <c r="R79" s="128"/>
      <c r="S79" s="165"/>
      <c r="T79" s="146"/>
      <c r="U79" s="179" t="str">
        <f>_xlfn.IFNA(VLOOKUP(I79&amp;K79,※編集不可※選択項目!$S$3:$T$11,2,FALSE),"")</f>
        <v/>
      </c>
      <c r="V79" s="183"/>
      <c r="W79" s="34"/>
      <c r="X79" s="184" t="str">
        <f>IFERROR(IF(C79="","",VLOOKUP(C79&amp;I79&amp;K79&amp;W79,※編集不可※選択項目!$U$18:$V$114,2,0)),"")</f>
        <v/>
      </c>
      <c r="Y79" s="129"/>
      <c r="Z79" s="160"/>
      <c r="AA79" s="161"/>
      <c r="AB79" s="162"/>
      <c r="AC79" s="163"/>
      <c r="AD79" s="147"/>
    </row>
    <row r="80" spans="1:30" s="4" customFormat="1" ht="24.95" customHeight="1" x14ac:dyDescent="0.15">
      <c r="A80" s="32">
        <f t="shared" si="7"/>
        <v>72</v>
      </c>
      <c r="B80" s="181" t="str">
        <f t="shared" si="8"/>
        <v/>
      </c>
      <c r="C80" s="126"/>
      <c r="D80" s="181" t="str">
        <f t="shared" si="9"/>
        <v/>
      </c>
      <c r="E80" s="181" t="str">
        <f t="shared" si="6"/>
        <v/>
      </c>
      <c r="F80" s="126"/>
      <c r="G80" s="126"/>
      <c r="H80" s="116"/>
      <c r="I80" s="33"/>
      <c r="J80" s="181" t="str">
        <f t="shared" si="10"/>
        <v/>
      </c>
      <c r="K80" s="33"/>
      <c r="L80" s="33"/>
      <c r="M80" s="164"/>
      <c r="N80" s="128"/>
      <c r="O80" s="165"/>
      <c r="P80" s="33"/>
      <c r="Q80" s="164"/>
      <c r="R80" s="128"/>
      <c r="S80" s="165"/>
      <c r="T80" s="146"/>
      <c r="U80" s="179" t="str">
        <f>_xlfn.IFNA(VLOOKUP(I80&amp;K80,※編集不可※選択項目!$S$3:$T$11,2,FALSE),"")</f>
        <v/>
      </c>
      <c r="V80" s="183"/>
      <c r="W80" s="34"/>
      <c r="X80" s="184" t="str">
        <f>IFERROR(IF(C80="","",VLOOKUP(C80&amp;I80&amp;K80&amp;W80,※編集不可※選択項目!$U$18:$V$114,2,0)),"")</f>
        <v/>
      </c>
      <c r="Y80" s="129"/>
      <c r="Z80" s="160"/>
      <c r="AA80" s="161"/>
      <c r="AB80" s="162"/>
      <c r="AC80" s="163"/>
      <c r="AD80" s="147"/>
    </row>
    <row r="81" spans="1:30" s="4" customFormat="1" ht="24.95" customHeight="1" x14ac:dyDescent="0.15">
      <c r="A81" s="32">
        <f t="shared" si="7"/>
        <v>73</v>
      </c>
      <c r="B81" s="181" t="str">
        <f t="shared" si="8"/>
        <v/>
      </c>
      <c r="C81" s="126"/>
      <c r="D81" s="181" t="str">
        <f t="shared" si="9"/>
        <v/>
      </c>
      <c r="E81" s="181" t="str">
        <f t="shared" si="6"/>
        <v/>
      </c>
      <c r="F81" s="126"/>
      <c r="G81" s="126"/>
      <c r="H81" s="116"/>
      <c r="I81" s="33"/>
      <c r="J81" s="181" t="str">
        <f t="shared" si="10"/>
        <v/>
      </c>
      <c r="K81" s="33"/>
      <c r="L81" s="33"/>
      <c r="M81" s="164"/>
      <c r="N81" s="128"/>
      <c r="O81" s="165"/>
      <c r="P81" s="33"/>
      <c r="Q81" s="164"/>
      <c r="R81" s="128"/>
      <c r="S81" s="165"/>
      <c r="T81" s="146"/>
      <c r="U81" s="179" t="str">
        <f>_xlfn.IFNA(VLOOKUP(I81&amp;K81,※編集不可※選択項目!$S$3:$T$11,2,FALSE),"")</f>
        <v/>
      </c>
      <c r="V81" s="183"/>
      <c r="W81" s="34"/>
      <c r="X81" s="184" t="str">
        <f>IFERROR(IF(C81="","",VLOOKUP(C81&amp;I81&amp;K81&amp;W81,※編集不可※選択項目!$U$18:$V$114,2,0)),"")</f>
        <v/>
      </c>
      <c r="Y81" s="129"/>
      <c r="Z81" s="160"/>
      <c r="AA81" s="161"/>
      <c r="AB81" s="162"/>
      <c r="AC81" s="163"/>
      <c r="AD81" s="147"/>
    </row>
    <row r="82" spans="1:30" s="4" customFormat="1" ht="24.95" customHeight="1" x14ac:dyDescent="0.15">
      <c r="A82" s="32">
        <f t="shared" si="7"/>
        <v>74</v>
      </c>
      <c r="B82" s="181" t="str">
        <f t="shared" si="8"/>
        <v/>
      </c>
      <c r="C82" s="126"/>
      <c r="D82" s="181" t="str">
        <f t="shared" si="9"/>
        <v/>
      </c>
      <c r="E82" s="181" t="str">
        <f t="shared" si="6"/>
        <v/>
      </c>
      <c r="F82" s="126"/>
      <c r="G82" s="126"/>
      <c r="H82" s="116"/>
      <c r="I82" s="33"/>
      <c r="J82" s="181" t="str">
        <f t="shared" si="10"/>
        <v/>
      </c>
      <c r="K82" s="33"/>
      <c r="L82" s="33"/>
      <c r="M82" s="164"/>
      <c r="N82" s="128"/>
      <c r="O82" s="165"/>
      <c r="P82" s="33"/>
      <c r="Q82" s="164"/>
      <c r="R82" s="128"/>
      <c r="S82" s="165"/>
      <c r="T82" s="146"/>
      <c r="U82" s="179" t="str">
        <f>_xlfn.IFNA(VLOOKUP(I82&amp;K82,※編集不可※選択項目!$S$3:$T$11,2,FALSE),"")</f>
        <v/>
      </c>
      <c r="V82" s="183"/>
      <c r="W82" s="34"/>
      <c r="X82" s="184" t="str">
        <f>IFERROR(IF(C82="","",VLOOKUP(C82&amp;I82&amp;K82&amp;W82,※編集不可※選択項目!$U$18:$V$114,2,0)),"")</f>
        <v/>
      </c>
      <c r="Y82" s="129"/>
      <c r="Z82" s="160"/>
      <c r="AA82" s="161"/>
      <c r="AB82" s="162"/>
      <c r="AC82" s="163"/>
      <c r="AD82" s="147"/>
    </row>
    <row r="83" spans="1:30" s="4" customFormat="1" ht="24.95" customHeight="1" x14ac:dyDescent="0.15">
      <c r="A83" s="32">
        <f t="shared" si="7"/>
        <v>75</v>
      </c>
      <c r="B83" s="181" t="str">
        <f t="shared" si="8"/>
        <v/>
      </c>
      <c r="C83" s="126"/>
      <c r="D83" s="181" t="str">
        <f t="shared" si="9"/>
        <v/>
      </c>
      <c r="E83" s="181" t="str">
        <f t="shared" si="6"/>
        <v/>
      </c>
      <c r="F83" s="126"/>
      <c r="G83" s="126"/>
      <c r="H83" s="116"/>
      <c r="I83" s="33"/>
      <c r="J83" s="181" t="str">
        <f t="shared" si="10"/>
        <v/>
      </c>
      <c r="K83" s="33"/>
      <c r="L83" s="33"/>
      <c r="M83" s="164"/>
      <c r="N83" s="128"/>
      <c r="O83" s="165"/>
      <c r="P83" s="33"/>
      <c r="Q83" s="164"/>
      <c r="R83" s="128"/>
      <c r="S83" s="165"/>
      <c r="T83" s="146"/>
      <c r="U83" s="179" t="str">
        <f>_xlfn.IFNA(VLOOKUP(I83&amp;K83,※編集不可※選択項目!$S$3:$T$11,2,FALSE),"")</f>
        <v/>
      </c>
      <c r="V83" s="183"/>
      <c r="W83" s="34"/>
      <c r="X83" s="184" t="str">
        <f>IFERROR(IF(C83="","",VLOOKUP(C83&amp;I83&amp;K83&amp;W83,※編集不可※選択項目!$U$18:$V$114,2,0)),"")</f>
        <v/>
      </c>
      <c r="Y83" s="129"/>
      <c r="Z83" s="160"/>
      <c r="AA83" s="161"/>
      <c r="AB83" s="162"/>
      <c r="AC83" s="163"/>
      <c r="AD83" s="147"/>
    </row>
    <row r="84" spans="1:30" s="4" customFormat="1" ht="24.95" customHeight="1" x14ac:dyDescent="0.15">
      <c r="A84" s="32">
        <f t="shared" si="7"/>
        <v>76</v>
      </c>
      <c r="B84" s="181" t="str">
        <f t="shared" si="8"/>
        <v/>
      </c>
      <c r="C84" s="126"/>
      <c r="D84" s="181" t="str">
        <f t="shared" si="9"/>
        <v/>
      </c>
      <c r="E84" s="181" t="str">
        <f t="shared" si="6"/>
        <v/>
      </c>
      <c r="F84" s="126"/>
      <c r="G84" s="126"/>
      <c r="H84" s="116"/>
      <c r="I84" s="33"/>
      <c r="J84" s="181" t="str">
        <f t="shared" si="10"/>
        <v/>
      </c>
      <c r="K84" s="33"/>
      <c r="L84" s="33"/>
      <c r="M84" s="164"/>
      <c r="N84" s="128"/>
      <c r="O84" s="165"/>
      <c r="P84" s="33"/>
      <c r="Q84" s="164"/>
      <c r="R84" s="128"/>
      <c r="S84" s="165"/>
      <c r="T84" s="146"/>
      <c r="U84" s="179" t="str">
        <f>_xlfn.IFNA(VLOOKUP(I84&amp;K84,※編集不可※選択項目!$S$3:$T$11,2,FALSE),"")</f>
        <v/>
      </c>
      <c r="V84" s="183"/>
      <c r="W84" s="34"/>
      <c r="X84" s="184" t="str">
        <f>IFERROR(IF(C84="","",VLOOKUP(C84&amp;I84&amp;K84&amp;W84,※編集不可※選択項目!$U$18:$V$114,2,0)),"")</f>
        <v/>
      </c>
      <c r="Y84" s="129"/>
      <c r="Z84" s="160"/>
      <c r="AA84" s="161"/>
      <c r="AB84" s="162"/>
      <c r="AC84" s="163"/>
      <c r="AD84" s="147"/>
    </row>
    <row r="85" spans="1:30" s="4" customFormat="1" ht="24.95" customHeight="1" x14ac:dyDescent="0.15">
      <c r="A85" s="32">
        <f t="shared" si="7"/>
        <v>77</v>
      </c>
      <c r="B85" s="181" t="str">
        <f t="shared" si="8"/>
        <v/>
      </c>
      <c r="C85" s="126"/>
      <c r="D85" s="181" t="str">
        <f t="shared" si="9"/>
        <v/>
      </c>
      <c r="E85" s="181" t="str">
        <f t="shared" si="6"/>
        <v/>
      </c>
      <c r="F85" s="126"/>
      <c r="G85" s="126"/>
      <c r="H85" s="116"/>
      <c r="I85" s="33"/>
      <c r="J85" s="181" t="str">
        <f t="shared" si="10"/>
        <v/>
      </c>
      <c r="K85" s="33"/>
      <c r="L85" s="33"/>
      <c r="M85" s="164"/>
      <c r="N85" s="128"/>
      <c r="O85" s="165"/>
      <c r="P85" s="33"/>
      <c r="Q85" s="164"/>
      <c r="R85" s="128"/>
      <c r="S85" s="165"/>
      <c r="T85" s="146"/>
      <c r="U85" s="179" t="str">
        <f>_xlfn.IFNA(VLOOKUP(I85&amp;K85,※編集不可※選択項目!$S$3:$T$11,2,FALSE),"")</f>
        <v/>
      </c>
      <c r="V85" s="183"/>
      <c r="W85" s="34"/>
      <c r="X85" s="184" t="str">
        <f>IFERROR(IF(C85="","",VLOOKUP(C85&amp;I85&amp;K85&amp;W85,※編集不可※選択項目!$U$18:$V$114,2,0)),"")</f>
        <v/>
      </c>
      <c r="Y85" s="129"/>
      <c r="Z85" s="160"/>
      <c r="AA85" s="161"/>
      <c r="AB85" s="162"/>
      <c r="AC85" s="163"/>
      <c r="AD85" s="147"/>
    </row>
    <row r="86" spans="1:30" s="4" customFormat="1" ht="24.95" customHeight="1" x14ac:dyDescent="0.15">
      <c r="A86" s="32">
        <f t="shared" si="7"/>
        <v>78</v>
      </c>
      <c r="B86" s="181" t="str">
        <f t="shared" si="8"/>
        <v/>
      </c>
      <c r="C86" s="126"/>
      <c r="D86" s="181" t="str">
        <f t="shared" si="9"/>
        <v/>
      </c>
      <c r="E86" s="181" t="str">
        <f t="shared" si="6"/>
        <v/>
      </c>
      <c r="F86" s="126"/>
      <c r="G86" s="126"/>
      <c r="H86" s="116"/>
      <c r="I86" s="33"/>
      <c r="J86" s="181" t="str">
        <f t="shared" si="10"/>
        <v/>
      </c>
      <c r="K86" s="33"/>
      <c r="L86" s="33"/>
      <c r="M86" s="164"/>
      <c r="N86" s="128"/>
      <c r="O86" s="165"/>
      <c r="P86" s="33"/>
      <c r="Q86" s="164"/>
      <c r="R86" s="128"/>
      <c r="S86" s="165"/>
      <c r="T86" s="146"/>
      <c r="U86" s="179" t="str">
        <f>_xlfn.IFNA(VLOOKUP(I86&amp;K86,※編集不可※選択項目!$S$3:$T$11,2,FALSE),"")</f>
        <v/>
      </c>
      <c r="V86" s="183"/>
      <c r="W86" s="34"/>
      <c r="X86" s="184" t="str">
        <f>IFERROR(IF(C86="","",VLOOKUP(C86&amp;I86&amp;K86&amp;W86,※編集不可※選択項目!$U$18:$V$114,2,0)),"")</f>
        <v/>
      </c>
      <c r="Y86" s="129"/>
      <c r="Z86" s="160"/>
      <c r="AA86" s="161"/>
      <c r="AB86" s="162"/>
      <c r="AC86" s="163"/>
      <c r="AD86" s="147"/>
    </row>
    <row r="87" spans="1:30" s="4" customFormat="1" ht="24.95" customHeight="1" x14ac:dyDescent="0.15">
      <c r="A87" s="32">
        <f t="shared" si="7"/>
        <v>79</v>
      </c>
      <c r="B87" s="181" t="str">
        <f t="shared" si="8"/>
        <v/>
      </c>
      <c r="C87" s="126"/>
      <c r="D87" s="181" t="str">
        <f t="shared" si="9"/>
        <v/>
      </c>
      <c r="E87" s="181" t="str">
        <f t="shared" si="6"/>
        <v/>
      </c>
      <c r="F87" s="126"/>
      <c r="G87" s="126"/>
      <c r="H87" s="116"/>
      <c r="I87" s="33"/>
      <c r="J87" s="181" t="str">
        <f t="shared" si="10"/>
        <v/>
      </c>
      <c r="K87" s="33"/>
      <c r="L87" s="33"/>
      <c r="M87" s="164"/>
      <c r="N87" s="128"/>
      <c r="O87" s="165"/>
      <c r="P87" s="33"/>
      <c r="Q87" s="164"/>
      <c r="R87" s="128"/>
      <c r="S87" s="165"/>
      <c r="T87" s="146"/>
      <c r="U87" s="179" t="str">
        <f>_xlfn.IFNA(VLOOKUP(I87&amp;K87,※編集不可※選択項目!$S$3:$T$11,2,FALSE),"")</f>
        <v/>
      </c>
      <c r="V87" s="183"/>
      <c r="W87" s="34"/>
      <c r="X87" s="184" t="str">
        <f>IFERROR(IF(C87="","",VLOOKUP(C87&amp;I87&amp;K87&amp;W87,※編集不可※選択項目!$U$18:$V$114,2,0)),"")</f>
        <v/>
      </c>
      <c r="Y87" s="129"/>
      <c r="Z87" s="160"/>
      <c r="AA87" s="161"/>
      <c r="AB87" s="162"/>
      <c r="AC87" s="163"/>
      <c r="AD87" s="147"/>
    </row>
    <row r="88" spans="1:30" s="4" customFormat="1" ht="24.95" customHeight="1" x14ac:dyDescent="0.15">
      <c r="A88" s="32">
        <f t="shared" si="7"/>
        <v>80</v>
      </c>
      <c r="B88" s="181" t="str">
        <f t="shared" si="8"/>
        <v/>
      </c>
      <c r="C88" s="126"/>
      <c r="D88" s="181" t="str">
        <f t="shared" si="9"/>
        <v/>
      </c>
      <c r="E88" s="181" t="str">
        <f t="shared" si="6"/>
        <v/>
      </c>
      <c r="F88" s="126"/>
      <c r="G88" s="126"/>
      <c r="H88" s="116"/>
      <c r="I88" s="33"/>
      <c r="J88" s="181" t="str">
        <f t="shared" si="10"/>
        <v/>
      </c>
      <c r="K88" s="33"/>
      <c r="L88" s="33"/>
      <c r="M88" s="164"/>
      <c r="N88" s="128"/>
      <c r="O88" s="165"/>
      <c r="P88" s="33"/>
      <c r="Q88" s="164"/>
      <c r="R88" s="128"/>
      <c r="S88" s="165"/>
      <c r="T88" s="146"/>
      <c r="U88" s="179" t="str">
        <f>_xlfn.IFNA(VLOOKUP(I88&amp;K88,※編集不可※選択項目!$S$3:$T$11,2,FALSE),"")</f>
        <v/>
      </c>
      <c r="V88" s="183"/>
      <c r="W88" s="34"/>
      <c r="X88" s="184" t="str">
        <f>IFERROR(IF(C88="","",VLOOKUP(C88&amp;I88&amp;K88&amp;W88,※編集不可※選択項目!$U$18:$V$114,2,0)),"")</f>
        <v/>
      </c>
      <c r="Y88" s="129"/>
      <c r="Z88" s="160"/>
      <c r="AA88" s="161"/>
      <c r="AB88" s="162"/>
      <c r="AC88" s="163"/>
      <c r="AD88" s="147"/>
    </row>
    <row r="89" spans="1:30" s="4" customFormat="1" ht="24.95" customHeight="1" x14ac:dyDescent="0.15">
      <c r="A89" s="32">
        <f t="shared" si="7"/>
        <v>81</v>
      </c>
      <c r="B89" s="181" t="str">
        <f t="shared" si="8"/>
        <v/>
      </c>
      <c r="C89" s="126"/>
      <c r="D89" s="181" t="str">
        <f t="shared" si="9"/>
        <v/>
      </c>
      <c r="E89" s="181" t="str">
        <f t="shared" si="6"/>
        <v/>
      </c>
      <c r="F89" s="126"/>
      <c r="G89" s="126"/>
      <c r="H89" s="116"/>
      <c r="I89" s="33"/>
      <c r="J89" s="181" t="str">
        <f t="shared" si="10"/>
        <v/>
      </c>
      <c r="K89" s="33"/>
      <c r="L89" s="33"/>
      <c r="M89" s="164"/>
      <c r="N89" s="128"/>
      <c r="O89" s="165"/>
      <c r="P89" s="33"/>
      <c r="Q89" s="164"/>
      <c r="R89" s="128"/>
      <c r="S89" s="165"/>
      <c r="T89" s="146"/>
      <c r="U89" s="179" t="str">
        <f>_xlfn.IFNA(VLOOKUP(I89&amp;K89,※編集不可※選択項目!$S$3:$T$11,2,FALSE),"")</f>
        <v/>
      </c>
      <c r="V89" s="183"/>
      <c r="W89" s="34"/>
      <c r="X89" s="184" t="str">
        <f>IFERROR(IF(C89="","",VLOOKUP(C89&amp;I89&amp;K89&amp;W89,※編集不可※選択項目!$U$18:$V$114,2,0)),"")</f>
        <v/>
      </c>
      <c r="Y89" s="129"/>
      <c r="Z89" s="160"/>
      <c r="AA89" s="161"/>
      <c r="AB89" s="162"/>
      <c r="AC89" s="163"/>
      <c r="AD89" s="147"/>
    </row>
    <row r="90" spans="1:30" s="4" customFormat="1" ht="24.95" customHeight="1" x14ac:dyDescent="0.15">
      <c r="A90" s="32">
        <f t="shared" si="7"/>
        <v>82</v>
      </c>
      <c r="B90" s="181" t="str">
        <f t="shared" si="8"/>
        <v/>
      </c>
      <c r="C90" s="126"/>
      <c r="D90" s="181" t="str">
        <f t="shared" si="9"/>
        <v/>
      </c>
      <c r="E90" s="181" t="str">
        <f t="shared" si="6"/>
        <v/>
      </c>
      <c r="F90" s="126"/>
      <c r="G90" s="126"/>
      <c r="H90" s="116"/>
      <c r="I90" s="33"/>
      <c r="J90" s="181" t="str">
        <f t="shared" si="10"/>
        <v/>
      </c>
      <c r="K90" s="33"/>
      <c r="L90" s="33"/>
      <c r="M90" s="164"/>
      <c r="N90" s="128"/>
      <c r="O90" s="165"/>
      <c r="P90" s="33"/>
      <c r="Q90" s="164"/>
      <c r="R90" s="128"/>
      <c r="S90" s="165"/>
      <c r="T90" s="146"/>
      <c r="U90" s="179" t="str">
        <f>_xlfn.IFNA(VLOOKUP(I90&amp;K90,※編集不可※選択項目!$S$3:$T$11,2,FALSE),"")</f>
        <v/>
      </c>
      <c r="V90" s="183"/>
      <c r="W90" s="34"/>
      <c r="X90" s="184" t="str">
        <f>IFERROR(IF(C90="","",VLOOKUP(C90&amp;I90&amp;K90&amp;W90,※編集不可※選択項目!$U$18:$V$114,2,0)),"")</f>
        <v/>
      </c>
      <c r="Y90" s="129"/>
      <c r="Z90" s="160"/>
      <c r="AA90" s="161"/>
      <c r="AB90" s="162"/>
      <c r="AC90" s="163"/>
      <c r="AD90" s="147"/>
    </row>
    <row r="91" spans="1:30" s="4" customFormat="1" ht="24.95" customHeight="1" x14ac:dyDescent="0.15">
      <c r="A91" s="32">
        <f t="shared" si="7"/>
        <v>83</v>
      </c>
      <c r="B91" s="181" t="str">
        <f t="shared" si="8"/>
        <v/>
      </c>
      <c r="C91" s="126"/>
      <c r="D91" s="181" t="str">
        <f t="shared" si="9"/>
        <v/>
      </c>
      <c r="E91" s="181" t="str">
        <f t="shared" si="6"/>
        <v/>
      </c>
      <c r="F91" s="126"/>
      <c r="G91" s="126"/>
      <c r="H91" s="116"/>
      <c r="I91" s="33"/>
      <c r="J91" s="181" t="str">
        <f t="shared" si="10"/>
        <v/>
      </c>
      <c r="K91" s="33"/>
      <c r="L91" s="33"/>
      <c r="M91" s="164"/>
      <c r="N91" s="128"/>
      <c r="O91" s="165"/>
      <c r="P91" s="33"/>
      <c r="Q91" s="164"/>
      <c r="R91" s="128"/>
      <c r="S91" s="165"/>
      <c r="T91" s="146"/>
      <c r="U91" s="179" t="str">
        <f>_xlfn.IFNA(VLOOKUP(I91&amp;K91,※編集不可※選択項目!$S$3:$T$11,2,FALSE),"")</f>
        <v/>
      </c>
      <c r="V91" s="183"/>
      <c r="W91" s="34"/>
      <c r="X91" s="184" t="str">
        <f>IFERROR(IF(C91="","",VLOOKUP(C91&amp;I91&amp;K91&amp;W91,※編集不可※選択項目!$U$18:$V$114,2,0)),"")</f>
        <v/>
      </c>
      <c r="Y91" s="129"/>
      <c r="Z91" s="160"/>
      <c r="AA91" s="161"/>
      <c r="AB91" s="162"/>
      <c r="AC91" s="163"/>
      <c r="AD91" s="147"/>
    </row>
    <row r="92" spans="1:30" s="4" customFormat="1" ht="24.95" customHeight="1" x14ac:dyDescent="0.15">
      <c r="A92" s="32">
        <f t="shared" si="7"/>
        <v>84</v>
      </c>
      <c r="B92" s="181" t="str">
        <f t="shared" si="8"/>
        <v/>
      </c>
      <c r="C92" s="126"/>
      <c r="D92" s="181" t="str">
        <f t="shared" si="9"/>
        <v/>
      </c>
      <c r="E92" s="181" t="str">
        <f t="shared" si="6"/>
        <v/>
      </c>
      <c r="F92" s="126"/>
      <c r="G92" s="126"/>
      <c r="H92" s="116"/>
      <c r="I92" s="33"/>
      <c r="J92" s="181" t="str">
        <f t="shared" si="10"/>
        <v/>
      </c>
      <c r="K92" s="33"/>
      <c r="L92" s="33"/>
      <c r="M92" s="164"/>
      <c r="N92" s="128"/>
      <c r="O92" s="165"/>
      <c r="P92" s="33"/>
      <c r="Q92" s="164"/>
      <c r="R92" s="128"/>
      <c r="S92" s="165"/>
      <c r="T92" s="146"/>
      <c r="U92" s="179" t="str">
        <f>_xlfn.IFNA(VLOOKUP(I92&amp;K92,※編集不可※選択項目!$S$3:$T$11,2,FALSE),"")</f>
        <v/>
      </c>
      <c r="V92" s="183"/>
      <c r="W92" s="34"/>
      <c r="X92" s="184" t="str">
        <f>IFERROR(IF(C92="","",VLOOKUP(C92&amp;I92&amp;K92&amp;W92,※編集不可※選択項目!$U$18:$V$114,2,0)),"")</f>
        <v/>
      </c>
      <c r="Y92" s="129"/>
      <c r="Z92" s="160"/>
      <c r="AA92" s="161"/>
      <c r="AB92" s="162"/>
      <c r="AC92" s="163"/>
      <c r="AD92" s="147"/>
    </row>
    <row r="93" spans="1:30" s="4" customFormat="1" ht="24.95" customHeight="1" x14ac:dyDescent="0.15">
      <c r="A93" s="32">
        <f t="shared" si="7"/>
        <v>85</v>
      </c>
      <c r="B93" s="181" t="str">
        <f t="shared" si="8"/>
        <v/>
      </c>
      <c r="C93" s="126"/>
      <c r="D93" s="181" t="str">
        <f t="shared" si="9"/>
        <v/>
      </c>
      <c r="E93" s="181" t="str">
        <f t="shared" si="6"/>
        <v/>
      </c>
      <c r="F93" s="126"/>
      <c r="G93" s="126"/>
      <c r="H93" s="116"/>
      <c r="I93" s="33"/>
      <c r="J93" s="181" t="str">
        <f t="shared" si="10"/>
        <v/>
      </c>
      <c r="K93" s="33"/>
      <c r="L93" s="33"/>
      <c r="M93" s="164"/>
      <c r="N93" s="128"/>
      <c r="O93" s="165"/>
      <c r="P93" s="33"/>
      <c r="Q93" s="164"/>
      <c r="R93" s="128"/>
      <c r="S93" s="165"/>
      <c r="T93" s="146"/>
      <c r="U93" s="179" t="str">
        <f>_xlfn.IFNA(VLOOKUP(I93&amp;K93,※編集不可※選択項目!$S$3:$T$11,2,FALSE),"")</f>
        <v/>
      </c>
      <c r="V93" s="183"/>
      <c r="W93" s="34"/>
      <c r="X93" s="184" t="str">
        <f>IFERROR(IF(C93="","",VLOOKUP(C93&amp;I93&amp;K93&amp;W93,※編集不可※選択項目!$U$18:$V$114,2,0)),"")</f>
        <v/>
      </c>
      <c r="Y93" s="129"/>
      <c r="Z93" s="160"/>
      <c r="AA93" s="161"/>
      <c r="AB93" s="162"/>
      <c r="AC93" s="163"/>
      <c r="AD93" s="147"/>
    </row>
    <row r="94" spans="1:30" s="4" customFormat="1" ht="24.95" customHeight="1" x14ac:dyDescent="0.15">
      <c r="A94" s="32">
        <f t="shared" si="7"/>
        <v>86</v>
      </c>
      <c r="B94" s="181" t="str">
        <f t="shared" si="8"/>
        <v/>
      </c>
      <c r="C94" s="126"/>
      <c r="D94" s="181" t="str">
        <f t="shared" si="9"/>
        <v/>
      </c>
      <c r="E94" s="181" t="str">
        <f t="shared" si="6"/>
        <v/>
      </c>
      <c r="F94" s="126"/>
      <c r="G94" s="126"/>
      <c r="H94" s="116"/>
      <c r="I94" s="33"/>
      <c r="J94" s="181" t="str">
        <f t="shared" si="10"/>
        <v/>
      </c>
      <c r="K94" s="33"/>
      <c r="L94" s="33"/>
      <c r="M94" s="164"/>
      <c r="N94" s="128"/>
      <c r="O94" s="165"/>
      <c r="P94" s="33"/>
      <c r="Q94" s="164"/>
      <c r="R94" s="128"/>
      <c r="S94" s="165"/>
      <c r="T94" s="146"/>
      <c r="U94" s="179" t="str">
        <f>_xlfn.IFNA(VLOOKUP(I94&amp;K94,※編集不可※選択項目!$S$3:$T$11,2,FALSE),"")</f>
        <v/>
      </c>
      <c r="V94" s="183"/>
      <c r="W94" s="34"/>
      <c r="X94" s="184" t="str">
        <f>IFERROR(IF(C94="","",VLOOKUP(C94&amp;I94&amp;K94&amp;W94,※編集不可※選択項目!$U$18:$V$114,2,0)),"")</f>
        <v/>
      </c>
      <c r="Y94" s="129"/>
      <c r="Z94" s="160"/>
      <c r="AA94" s="161"/>
      <c r="AB94" s="162"/>
      <c r="AC94" s="163"/>
      <c r="AD94" s="147"/>
    </row>
    <row r="95" spans="1:30" s="4" customFormat="1" ht="24.95" customHeight="1" x14ac:dyDescent="0.15">
      <c r="A95" s="32">
        <f t="shared" si="7"/>
        <v>87</v>
      </c>
      <c r="B95" s="181" t="str">
        <f t="shared" si="8"/>
        <v/>
      </c>
      <c r="C95" s="126"/>
      <c r="D95" s="181" t="str">
        <f t="shared" si="9"/>
        <v/>
      </c>
      <c r="E95" s="181" t="str">
        <f t="shared" si="6"/>
        <v/>
      </c>
      <c r="F95" s="126"/>
      <c r="G95" s="126"/>
      <c r="H95" s="116"/>
      <c r="I95" s="33"/>
      <c r="J95" s="181" t="str">
        <f t="shared" si="10"/>
        <v/>
      </c>
      <c r="K95" s="33"/>
      <c r="L95" s="33"/>
      <c r="M95" s="164"/>
      <c r="N95" s="128"/>
      <c r="O95" s="165"/>
      <c r="P95" s="33"/>
      <c r="Q95" s="164"/>
      <c r="R95" s="128"/>
      <c r="S95" s="165"/>
      <c r="T95" s="146"/>
      <c r="U95" s="179" t="str">
        <f>_xlfn.IFNA(VLOOKUP(I95&amp;K95,※編集不可※選択項目!$S$3:$T$11,2,FALSE),"")</f>
        <v/>
      </c>
      <c r="V95" s="183"/>
      <c r="W95" s="34"/>
      <c r="X95" s="184" t="str">
        <f>IFERROR(IF(C95="","",VLOOKUP(C95&amp;I95&amp;K95&amp;W95,※編集不可※選択項目!$U$18:$V$114,2,0)),"")</f>
        <v/>
      </c>
      <c r="Y95" s="129"/>
      <c r="Z95" s="160"/>
      <c r="AA95" s="161"/>
      <c r="AB95" s="162"/>
      <c r="AC95" s="163"/>
      <c r="AD95" s="147"/>
    </row>
    <row r="96" spans="1:30" s="4" customFormat="1" ht="24.95" customHeight="1" x14ac:dyDescent="0.15">
      <c r="A96" s="32">
        <f t="shared" si="7"/>
        <v>88</v>
      </c>
      <c r="B96" s="181" t="str">
        <f t="shared" si="8"/>
        <v/>
      </c>
      <c r="C96" s="126"/>
      <c r="D96" s="181" t="str">
        <f t="shared" si="9"/>
        <v/>
      </c>
      <c r="E96" s="181" t="str">
        <f t="shared" si="6"/>
        <v/>
      </c>
      <c r="F96" s="126"/>
      <c r="G96" s="126"/>
      <c r="H96" s="116"/>
      <c r="I96" s="33"/>
      <c r="J96" s="181" t="str">
        <f t="shared" si="10"/>
        <v/>
      </c>
      <c r="K96" s="33"/>
      <c r="L96" s="33"/>
      <c r="M96" s="164"/>
      <c r="N96" s="128"/>
      <c r="O96" s="165"/>
      <c r="P96" s="33"/>
      <c r="Q96" s="164"/>
      <c r="R96" s="128"/>
      <c r="S96" s="165"/>
      <c r="T96" s="146"/>
      <c r="U96" s="179" t="str">
        <f>_xlfn.IFNA(VLOOKUP(I96&amp;K96,※編集不可※選択項目!$S$3:$T$11,2,FALSE),"")</f>
        <v/>
      </c>
      <c r="V96" s="183"/>
      <c r="W96" s="34"/>
      <c r="X96" s="184" t="str">
        <f>IFERROR(IF(C96="","",VLOOKUP(C96&amp;I96&amp;K96&amp;W96,※編集不可※選択項目!$U$18:$V$114,2,0)),"")</f>
        <v/>
      </c>
      <c r="Y96" s="129"/>
      <c r="Z96" s="160"/>
      <c r="AA96" s="161"/>
      <c r="AB96" s="162"/>
      <c r="AC96" s="163"/>
      <c r="AD96" s="147"/>
    </row>
    <row r="97" spans="1:30" s="4" customFormat="1" ht="24.95" customHeight="1" x14ac:dyDescent="0.15">
      <c r="A97" s="32">
        <f t="shared" si="7"/>
        <v>89</v>
      </c>
      <c r="B97" s="181" t="str">
        <f t="shared" si="8"/>
        <v/>
      </c>
      <c r="C97" s="126"/>
      <c r="D97" s="181" t="str">
        <f t="shared" si="9"/>
        <v/>
      </c>
      <c r="E97" s="181" t="str">
        <f t="shared" si="6"/>
        <v/>
      </c>
      <c r="F97" s="126"/>
      <c r="G97" s="126"/>
      <c r="H97" s="116"/>
      <c r="I97" s="33"/>
      <c r="J97" s="181" t="str">
        <f t="shared" si="10"/>
        <v/>
      </c>
      <c r="K97" s="33"/>
      <c r="L97" s="33"/>
      <c r="M97" s="164"/>
      <c r="N97" s="128"/>
      <c r="O97" s="165"/>
      <c r="P97" s="33"/>
      <c r="Q97" s="164"/>
      <c r="R97" s="128"/>
      <c r="S97" s="165"/>
      <c r="T97" s="146"/>
      <c r="U97" s="179" t="str">
        <f>_xlfn.IFNA(VLOOKUP(I97&amp;K97,※編集不可※選択項目!$S$3:$T$11,2,FALSE),"")</f>
        <v/>
      </c>
      <c r="V97" s="183"/>
      <c r="W97" s="34"/>
      <c r="X97" s="184" t="str">
        <f>IFERROR(IF(C97="","",VLOOKUP(C97&amp;I97&amp;K97&amp;W97,※編集不可※選択項目!$U$18:$V$114,2,0)),"")</f>
        <v/>
      </c>
      <c r="Y97" s="129"/>
      <c r="Z97" s="160"/>
      <c r="AA97" s="161"/>
      <c r="AB97" s="162"/>
      <c r="AC97" s="163"/>
      <c r="AD97" s="147"/>
    </row>
    <row r="98" spans="1:30" s="4" customFormat="1" ht="24.95" customHeight="1" x14ac:dyDescent="0.15">
      <c r="A98" s="32">
        <f t="shared" si="7"/>
        <v>90</v>
      </c>
      <c r="B98" s="181" t="str">
        <f t="shared" si="8"/>
        <v/>
      </c>
      <c r="C98" s="126"/>
      <c r="D98" s="181" t="str">
        <f t="shared" si="9"/>
        <v/>
      </c>
      <c r="E98" s="181" t="str">
        <f t="shared" si="6"/>
        <v/>
      </c>
      <c r="F98" s="126"/>
      <c r="G98" s="126"/>
      <c r="H98" s="116"/>
      <c r="I98" s="33"/>
      <c r="J98" s="181" t="str">
        <f t="shared" si="10"/>
        <v/>
      </c>
      <c r="K98" s="33"/>
      <c r="L98" s="33"/>
      <c r="M98" s="164"/>
      <c r="N98" s="128"/>
      <c r="O98" s="165"/>
      <c r="P98" s="33"/>
      <c r="Q98" s="164"/>
      <c r="R98" s="128"/>
      <c r="S98" s="165"/>
      <c r="T98" s="146"/>
      <c r="U98" s="179" t="str">
        <f>_xlfn.IFNA(VLOOKUP(I98&amp;K98,※編集不可※選択項目!$S$3:$T$11,2,FALSE),"")</f>
        <v/>
      </c>
      <c r="V98" s="183"/>
      <c r="W98" s="34"/>
      <c r="X98" s="184" t="str">
        <f>IFERROR(IF(C98="","",VLOOKUP(C98&amp;I98&amp;K98&amp;W98,※編集不可※選択項目!$U$18:$V$114,2,0)),"")</f>
        <v/>
      </c>
      <c r="Y98" s="129"/>
      <c r="Z98" s="160"/>
      <c r="AA98" s="161"/>
      <c r="AB98" s="162"/>
      <c r="AC98" s="163"/>
      <c r="AD98" s="147"/>
    </row>
    <row r="99" spans="1:30" s="4" customFormat="1" ht="24.95" customHeight="1" x14ac:dyDescent="0.15">
      <c r="A99" s="32">
        <f t="shared" si="7"/>
        <v>91</v>
      </c>
      <c r="B99" s="181" t="str">
        <f t="shared" si="8"/>
        <v/>
      </c>
      <c r="C99" s="126"/>
      <c r="D99" s="181" t="str">
        <f t="shared" si="9"/>
        <v/>
      </c>
      <c r="E99" s="181" t="str">
        <f t="shared" si="6"/>
        <v/>
      </c>
      <c r="F99" s="126"/>
      <c r="G99" s="126"/>
      <c r="H99" s="116"/>
      <c r="I99" s="33"/>
      <c r="J99" s="181" t="str">
        <f t="shared" si="10"/>
        <v/>
      </c>
      <c r="K99" s="33"/>
      <c r="L99" s="33"/>
      <c r="M99" s="164"/>
      <c r="N99" s="128"/>
      <c r="O99" s="165"/>
      <c r="P99" s="33"/>
      <c r="Q99" s="164"/>
      <c r="R99" s="128"/>
      <c r="S99" s="165"/>
      <c r="T99" s="146"/>
      <c r="U99" s="179" t="str">
        <f>_xlfn.IFNA(VLOOKUP(I99&amp;K99,※編集不可※選択項目!$S$3:$T$11,2,FALSE),"")</f>
        <v/>
      </c>
      <c r="V99" s="183"/>
      <c r="W99" s="34"/>
      <c r="X99" s="184" t="str">
        <f>IFERROR(IF(C99="","",VLOOKUP(C99&amp;I99&amp;K99&amp;W99,※編集不可※選択項目!$U$18:$V$114,2,0)),"")</f>
        <v/>
      </c>
      <c r="Y99" s="129"/>
      <c r="Z99" s="160"/>
      <c r="AA99" s="161"/>
      <c r="AB99" s="162"/>
      <c r="AC99" s="163"/>
      <c r="AD99" s="147"/>
    </row>
    <row r="100" spans="1:30" s="4" customFormat="1" ht="24.95" customHeight="1" x14ac:dyDescent="0.15">
      <c r="A100" s="32">
        <f t="shared" si="7"/>
        <v>92</v>
      </c>
      <c r="B100" s="181" t="str">
        <f t="shared" si="8"/>
        <v/>
      </c>
      <c r="C100" s="126"/>
      <c r="D100" s="181" t="str">
        <f t="shared" si="9"/>
        <v/>
      </c>
      <c r="E100" s="181" t="str">
        <f t="shared" si="6"/>
        <v/>
      </c>
      <c r="F100" s="126"/>
      <c r="G100" s="126"/>
      <c r="H100" s="116"/>
      <c r="I100" s="33"/>
      <c r="J100" s="181" t="str">
        <f t="shared" si="10"/>
        <v/>
      </c>
      <c r="K100" s="33"/>
      <c r="L100" s="33"/>
      <c r="M100" s="164"/>
      <c r="N100" s="128"/>
      <c r="O100" s="165"/>
      <c r="P100" s="33"/>
      <c r="Q100" s="164"/>
      <c r="R100" s="128"/>
      <c r="S100" s="165"/>
      <c r="T100" s="146"/>
      <c r="U100" s="179" t="str">
        <f>_xlfn.IFNA(VLOOKUP(I100&amp;K100,※編集不可※選択項目!$S$3:$T$11,2,FALSE),"")</f>
        <v/>
      </c>
      <c r="V100" s="183"/>
      <c r="W100" s="34"/>
      <c r="X100" s="184" t="str">
        <f>IFERROR(IF(C100="","",VLOOKUP(C100&amp;I100&amp;K100&amp;W100,※編集不可※選択項目!$U$18:$V$114,2,0)),"")</f>
        <v/>
      </c>
      <c r="Y100" s="129"/>
      <c r="Z100" s="160"/>
      <c r="AA100" s="161"/>
      <c r="AB100" s="162"/>
      <c r="AC100" s="163"/>
      <c r="AD100" s="147"/>
    </row>
    <row r="101" spans="1:30" s="4" customFormat="1" ht="24.95" customHeight="1" x14ac:dyDescent="0.15">
      <c r="A101" s="32">
        <f t="shared" si="7"/>
        <v>93</v>
      </c>
      <c r="B101" s="181" t="str">
        <f t="shared" si="8"/>
        <v/>
      </c>
      <c r="C101" s="126"/>
      <c r="D101" s="181" t="str">
        <f t="shared" si="9"/>
        <v/>
      </c>
      <c r="E101" s="181" t="str">
        <f t="shared" si="6"/>
        <v/>
      </c>
      <c r="F101" s="126"/>
      <c r="G101" s="126"/>
      <c r="H101" s="116"/>
      <c r="I101" s="33"/>
      <c r="J101" s="181" t="str">
        <f t="shared" si="10"/>
        <v/>
      </c>
      <c r="K101" s="33"/>
      <c r="L101" s="33"/>
      <c r="M101" s="164"/>
      <c r="N101" s="128"/>
      <c r="O101" s="165"/>
      <c r="P101" s="33"/>
      <c r="Q101" s="164"/>
      <c r="R101" s="128"/>
      <c r="S101" s="165"/>
      <c r="T101" s="146"/>
      <c r="U101" s="179" t="str">
        <f>_xlfn.IFNA(VLOOKUP(I101&amp;K101,※編集不可※選択項目!$S$3:$T$11,2,FALSE),"")</f>
        <v/>
      </c>
      <c r="V101" s="183"/>
      <c r="W101" s="34"/>
      <c r="X101" s="184" t="str">
        <f>IFERROR(IF(C101="","",VLOOKUP(C101&amp;I101&amp;K101&amp;W101,※編集不可※選択項目!$U$18:$V$114,2,0)),"")</f>
        <v/>
      </c>
      <c r="Y101" s="129"/>
      <c r="Z101" s="160"/>
      <c r="AA101" s="161"/>
      <c r="AB101" s="162"/>
      <c r="AC101" s="163"/>
      <c r="AD101" s="147"/>
    </row>
    <row r="102" spans="1:30" s="4" customFormat="1" ht="24.95" customHeight="1" x14ac:dyDescent="0.15">
      <c r="A102" s="32">
        <f t="shared" si="7"/>
        <v>94</v>
      </c>
      <c r="B102" s="181" t="str">
        <f t="shared" si="8"/>
        <v/>
      </c>
      <c r="C102" s="126"/>
      <c r="D102" s="181" t="str">
        <f t="shared" si="9"/>
        <v/>
      </c>
      <c r="E102" s="181" t="str">
        <f t="shared" si="6"/>
        <v/>
      </c>
      <c r="F102" s="126"/>
      <c r="G102" s="126"/>
      <c r="H102" s="116"/>
      <c r="I102" s="33"/>
      <c r="J102" s="181" t="str">
        <f t="shared" si="10"/>
        <v/>
      </c>
      <c r="K102" s="33"/>
      <c r="L102" s="33"/>
      <c r="M102" s="164"/>
      <c r="N102" s="128"/>
      <c r="O102" s="165"/>
      <c r="P102" s="33"/>
      <c r="Q102" s="164"/>
      <c r="R102" s="128"/>
      <c r="S102" s="165"/>
      <c r="T102" s="146"/>
      <c r="U102" s="179" t="str">
        <f>_xlfn.IFNA(VLOOKUP(I102&amp;K102,※編集不可※選択項目!$S$3:$T$11,2,FALSE),"")</f>
        <v/>
      </c>
      <c r="V102" s="183"/>
      <c r="W102" s="34"/>
      <c r="X102" s="184" t="str">
        <f>IFERROR(IF(C102="","",VLOOKUP(C102&amp;I102&amp;K102&amp;W102,※編集不可※選択項目!$U$18:$V$114,2,0)),"")</f>
        <v/>
      </c>
      <c r="Y102" s="129"/>
      <c r="Z102" s="160"/>
      <c r="AA102" s="161"/>
      <c r="AB102" s="162"/>
      <c r="AC102" s="163"/>
      <c r="AD102" s="147"/>
    </row>
    <row r="103" spans="1:30" s="4" customFormat="1" ht="24.95" customHeight="1" x14ac:dyDescent="0.15">
      <c r="A103" s="32">
        <f t="shared" si="7"/>
        <v>95</v>
      </c>
      <c r="B103" s="181" t="str">
        <f t="shared" si="8"/>
        <v/>
      </c>
      <c r="C103" s="126"/>
      <c r="D103" s="181" t="str">
        <f t="shared" si="9"/>
        <v/>
      </c>
      <c r="E103" s="181" t="str">
        <f t="shared" si="6"/>
        <v/>
      </c>
      <c r="F103" s="126"/>
      <c r="G103" s="126"/>
      <c r="H103" s="116"/>
      <c r="I103" s="33"/>
      <c r="J103" s="181" t="str">
        <f t="shared" si="10"/>
        <v/>
      </c>
      <c r="K103" s="33"/>
      <c r="L103" s="33"/>
      <c r="M103" s="164"/>
      <c r="N103" s="128"/>
      <c r="O103" s="165"/>
      <c r="P103" s="33"/>
      <c r="Q103" s="164"/>
      <c r="R103" s="128"/>
      <c r="S103" s="165"/>
      <c r="T103" s="146"/>
      <c r="U103" s="179" t="str">
        <f>_xlfn.IFNA(VLOOKUP(I103&amp;K103,※編集不可※選択項目!$S$3:$T$11,2,FALSE),"")</f>
        <v/>
      </c>
      <c r="V103" s="183"/>
      <c r="W103" s="34"/>
      <c r="X103" s="184" t="str">
        <f>IFERROR(IF(C103="","",VLOOKUP(C103&amp;I103&amp;K103&amp;W103,※編集不可※選択項目!$U$18:$V$114,2,0)),"")</f>
        <v/>
      </c>
      <c r="Y103" s="129"/>
      <c r="Z103" s="160"/>
      <c r="AA103" s="161"/>
      <c r="AB103" s="162"/>
      <c r="AC103" s="163"/>
      <c r="AD103" s="147"/>
    </row>
    <row r="104" spans="1:30" s="4" customFormat="1" ht="24.95" customHeight="1" x14ac:dyDescent="0.15">
      <c r="A104" s="32">
        <f t="shared" si="7"/>
        <v>96</v>
      </c>
      <c r="B104" s="181" t="str">
        <f t="shared" si="8"/>
        <v/>
      </c>
      <c r="C104" s="126"/>
      <c r="D104" s="181" t="str">
        <f t="shared" si="9"/>
        <v/>
      </c>
      <c r="E104" s="181" t="str">
        <f t="shared" si="6"/>
        <v/>
      </c>
      <c r="F104" s="126"/>
      <c r="G104" s="126"/>
      <c r="H104" s="116"/>
      <c r="I104" s="33"/>
      <c r="J104" s="181" t="str">
        <f t="shared" si="10"/>
        <v/>
      </c>
      <c r="K104" s="33"/>
      <c r="L104" s="33"/>
      <c r="M104" s="164"/>
      <c r="N104" s="128"/>
      <c r="O104" s="165"/>
      <c r="P104" s="33"/>
      <c r="Q104" s="164"/>
      <c r="R104" s="128"/>
      <c r="S104" s="165"/>
      <c r="T104" s="146"/>
      <c r="U104" s="179" t="str">
        <f>_xlfn.IFNA(VLOOKUP(I104&amp;K104,※編集不可※選択項目!$S$3:$T$11,2,FALSE),"")</f>
        <v/>
      </c>
      <c r="V104" s="183"/>
      <c r="W104" s="34"/>
      <c r="X104" s="184" t="str">
        <f>IFERROR(IF(C104="","",VLOOKUP(C104&amp;I104&amp;K104&amp;W104,※編集不可※選択項目!$U$18:$V$114,2,0)),"")</f>
        <v/>
      </c>
      <c r="Y104" s="129"/>
      <c r="Z104" s="160"/>
      <c r="AA104" s="161"/>
      <c r="AB104" s="162"/>
      <c r="AC104" s="163"/>
      <c r="AD104" s="147"/>
    </row>
    <row r="105" spans="1:30" s="4" customFormat="1" ht="24.95" customHeight="1" x14ac:dyDescent="0.15">
      <c r="A105" s="32">
        <f t="shared" si="7"/>
        <v>97</v>
      </c>
      <c r="B105" s="181" t="str">
        <f t="shared" si="8"/>
        <v/>
      </c>
      <c r="C105" s="126"/>
      <c r="D105" s="181" t="str">
        <f t="shared" si="9"/>
        <v/>
      </c>
      <c r="E105" s="181" t="str">
        <f t="shared" si="6"/>
        <v/>
      </c>
      <c r="F105" s="126"/>
      <c r="G105" s="126"/>
      <c r="H105" s="116"/>
      <c r="I105" s="33"/>
      <c r="J105" s="181" t="str">
        <f t="shared" si="10"/>
        <v/>
      </c>
      <c r="K105" s="33"/>
      <c r="L105" s="33"/>
      <c r="M105" s="164"/>
      <c r="N105" s="128"/>
      <c r="O105" s="165"/>
      <c r="P105" s="33"/>
      <c r="Q105" s="164"/>
      <c r="R105" s="128"/>
      <c r="S105" s="165"/>
      <c r="T105" s="146"/>
      <c r="U105" s="179" t="str">
        <f>_xlfn.IFNA(VLOOKUP(I105&amp;K105,※編集不可※選択項目!$S$3:$T$11,2,FALSE),"")</f>
        <v/>
      </c>
      <c r="V105" s="183"/>
      <c r="W105" s="34"/>
      <c r="X105" s="184" t="str">
        <f>IFERROR(IF(C105="","",VLOOKUP(C105&amp;I105&amp;K105&amp;W105,※編集不可※選択項目!$U$18:$V$114,2,0)),"")</f>
        <v/>
      </c>
      <c r="Y105" s="129"/>
      <c r="Z105" s="160"/>
      <c r="AA105" s="161"/>
      <c r="AB105" s="162"/>
      <c r="AC105" s="163"/>
      <c r="AD105" s="147"/>
    </row>
    <row r="106" spans="1:30" s="4" customFormat="1" ht="24.95" customHeight="1" x14ac:dyDescent="0.15">
      <c r="A106" s="32">
        <f t="shared" si="7"/>
        <v>98</v>
      </c>
      <c r="B106" s="181" t="str">
        <f t="shared" si="8"/>
        <v/>
      </c>
      <c r="C106" s="126"/>
      <c r="D106" s="181" t="str">
        <f t="shared" si="9"/>
        <v/>
      </c>
      <c r="E106" s="181" t="str">
        <f t="shared" si="6"/>
        <v/>
      </c>
      <c r="F106" s="126"/>
      <c r="G106" s="126"/>
      <c r="H106" s="116"/>
      <c r="I106" s="33"/>
      <c r="J106" s="181" t="str">
        <f t="shared" si="10"/>
        <v/>
      </c>
      <c r="K106" s="33"/>
      <c r="L106" s="33"/>
      <c r="M106" s="164"/>
      <c r="N106" s="128"/>
      <c r="O106" s="165"/>
      <c r="P106" s="33"/>
      <c r="Q106" s="164"/>
      <c r="R106" s="128"/>
      <c r="S106" s="165"/>
      <c r="T106" s="146"/>
      <c r="U106" s="179" t="str">
        <f>_xlfn.IFNA(VLOOKUP(I106&amp;K106,※編集不可※選択項目!$S$3:$T$11,2,FALSE),"")</f>
        <v/>
      </c>
      <c r="V106" s="183"/>
      <c r="W106" s="34"/>
      <c r="X106" s="184" t="str">
        <f>IFERROR(IF(C106="","",VLOOKUP(C106&amp;I106&amp;K106&amp;W106,※編集不可※選択項目!$U$18:$V$114,2,0)),"")</f>
        <v/>
      </c>
      <c r="Y106" s="129"/>
      <c r="Z106" s="160"/>
      <c r="AA106" s="161"/>
      <c r="AB106" s="162"/>
      <c r="AC106" s="163"/>
      <c r="AD106" s="147"/>
    </row>
    <row r="107" spans="1:30" s="4" customFormat="1" ht="24.95" customHeight="1" x14ac:dyDescent="0.15">
      <c r="A107" s="32">
        <f t="shared" si="7"/>
        <v>99</v>
      </c>
      <c r="B107" s="181" t="str">
        <f t="shared" si="8"/>
        <v/>
      </c>
      <c r="C107" s="126"/>
      <c r="D107" s="181" t="str">
        <f t="shared" si="9"/>
        <v/>
      </c>
      <c r="E107" s="181" t="str">
        <f t="shared" si="6"/>
        <v/>
      </c>
      <c r="F107" s="126"/>
      <c r="G107" s="126"/>
      <c r="H107" s="116"/>
      <c r="I107" s="33"/>
      <c r="J107" s="181" t="str">
        <f t="shared" si="10"/>
        <v/>
      </c>
      <c r="K107" s="33"/>
      <c r="L107" s="33"/>
      <c r="M107" s="164"/>
      <c r="N107" s="128"/>
      <c r="O107" s="165"/>
      <c r="P107" s="33"/>
      <c r="Q107" s="164"/>
      <c r="R107" s="128"/>
      <c r="S107" s="165"/>
      <c r="T107" s="146"/>
      <c r="U107" s="179" t="str">
        <f>_xlfn.IFNA(VLOOKUP(I107&amp;K107,※編集不可※選択項目!$S$3:$T$11,2,FALSE),"")</f>
        <v/>
      </c>
      <c r="V107" s="183"/>
      <c r="W107" s="34"/>
      <c r="X107" s="184" t="str">
        <f>IFERROR(IF(C107="","",VLOOKUP(C107&amp;I107&amp;K107&amp;W107,※編集不可※選択項目!$U$18:$V$114,2,0)),"")</f>
        <v/>
      </c>
      <c r="Y107" s="129"/>
      <c r="Z107" s="160"/>
      <c r="AA107" s="161"/>
      <c r="AB107" s="162"/>
      <c r="AC107" s="163"/>
      <c r="AD107" s="147"/>
    </row>
    <row r="108" spans="1:30" s="4" customFormat="1" ht="24.95" customHeight="1" x14ac:dyDescent="0.15">
      <c r="A108" s="32">
        <f t="shared" si="7"/>
        <v>100</v>
      </c>
      <c r="B108" s="181" t="str">
        <f t="shared" si="8"/>
        <v/>
      </c>
      <c r="C108" s="126"/>
      <c r="D108" s="181" t="str">
        <f t="shared" si="9"/>
        <v/>
      </c>
      <c r="E108" s="181" t="str">
        <f t="shared" si="6"/>
        <v/>
      </c>
      <c r="F108" s="126"/>
      <c r="G108" s="126"/>
      <c r="H108" s="116"/>
      <c r="I108" s="33"/>
      <c r="J108" s="181" t="str">
        <f t="shared" si="10"/>
        <v/>
      </c>
      <c r="K108" s="33"/>
      <c r="L108" s="33"/>
      <c r="M108" s="164"/>
      <c r="N108" s="128"/>
      <c r="O108" s="165"/>
      <c r="P108" s="33"/>
      <c r="Q108" s="164"/>
      <c r="R108" s="128"/>
      <c r="S108" s="165"/>
      <c r="T108" s="146"/>
      <c r="U108" s="179" t="str">
        <f>_xlfn.IFNA(VLOOKUP(I108&amp;K108,※編集不可※選択項目!$S$3:$T$11,2,FALSE),"")</f>
        <v/>
      </c>
      <c r="V108" s="183"/>
      <c r="W108" s="34"/>
      <c r="X108" s="184" t="str">
        <f>IFERROR(IF(C108="","",VLOOKUP(C108&amp;I108&amp;K108&amp;W108,※編集不可※選択項目!$U$18:$V$114,2,0)),"")</f>
        <v/>
      </c>
      <c r="Y108" s="129"/>
      <c r="Z108" s="160"/>
      <c r="AA108" s="161"/>
      <c r="AB108" s="162"/>
      <c r="AC108" s="163"/>
      <c r="AD108" s="147"/>
    </row>
    <row r="109" spans="1:30" s="4" customFormat="1" ht="24.95" customHeight="1" x14ac:dyDescent="0.15">
      <c r="A109" s="32">
        <f t="shared" si="7"/>
        <v>101</v>
      </c>
      <c r="B109" s="181" t="str">
        <f t="shared" si="8"/>
        <v/>
      </c>
      <c r="C109" s="126"/>
      <c r="D109" s="181" t="str">
        <f t="shared" si="9"/>
        <v/>
      </c>
      <c r="E109" s="181" t="str">
        <f t="shared" si="6"/>
        <v/>
      </c>
      <c r="F109" s="126"/>
      <c r="G109" s="126"/>
      <c r="H109" s="116"/>
      <c r="I109" s="33"/>
      <c r="J109" s="181" t="str">
        <f t="shared" si="10"/>
        <v/>
      </c>
      <c r="K109" s="33"/>
      <c r="L109" s="33"/>
      <c r="M109" s="164"/>
      <c r="N109" s="128"/>
      <c r="O109" s="165"/>
      <c r="P109" s="33"/>
      <c r="Q109" s="164"/>
      <c r="R109" s="128"/>
      <c r="S109" s="165"/>
      <c r="T109" s="146"/>
      <c r="U109" s="179" t="str">
        <f>_xlfn.IFNA(VLOOKUP(I109&amp;K109,※編集不可※選択項目!$S$3:$T$11,2,FALSE),"")</f>
        <v/>
      </c>
      <c r="V109" s="183"/>
      <c r="W109" s="34"/>
      <c r="X109" s="184" t="str">
        <f>IFERROR(IF(C109="","",VLOOKUP(C109&amp;I109&amp;K109&amp;W109,※編集不可※選択項目!$U$18:$V$114,2,0)),"")</f>
        <v/>
      </c>
      <c r="Y109" s="129"/>
      <c r="Z109" s="160"/>
      <c r="AA109" s="161"/>
      <c r="AB109" s="162"/>
      <c r="AC109" s="163"/>
      <c r="AD109" s="147"/>
    </row>
    <row r="110" spans="1:30" s="4" customFormat="1" ht="24.95" customHeight="1" x14ac:dyDescent="0.15">
      <c r="A110" s="32">
        <f t="shared" si="7"/>
        <v>102</v>
      </c>
      <c r="B110" s="181" t="str">
        <f t="shared" si="8"/>
        <v/>
      </c>
      <c r="C110" s="126"/>
      <c r="D110" s="181" t="str">
        <f t="shared" si="9"/>
        <v/>
      </c>
      <c r="E110" s="181" t="str">
        <f t="shared" si="6"/>
        <v/>
      </c>
      <c r="F110" s="126"/>
      <c r="G110" s="126"/>
      <c r="H110" s="116"/>
      <c r="I110" s="33"/>
      <c r="J110" s="181" t="str">
        <f t="shared" si="10"/>
        <v/>
      </c>
      <c r="K110" s="33"/>
      <c r="L110" s="33"/>
      <c r="M110" s="164"/>
      <c r="N110" s="128"/>
      <c r="O110" s="165"/>
      <c r="P110" s="33"/>
      <c r="Q110" s="164"/>
      <c r="R110" s="128"/>
      <c r="S110" s="165"/>
      <c r="T110" s="146"/>
      <c r="U110" s="179" t="str">
        <f>_xlfn.IFNA(VLOOKUP(I110&amp;K110,※編集不可※選択項目!$S$3:$T$11,2,FALSE),"")</f>
        <v/>
      </c>
      <c r="V110" s="183"/>
      <c r="W110" s="34"/>
      <c r="X110" s="184" t="str">
        <f>IFERROR(IF(C110="","",VLOOKUP(C110&amp;I110&amp;K110&amp;W110,※編集不可※選択項目!$U$18:$V$114,2,0)),"")</f>
        <v/>
      </c>
      <c r="Y110" s="129"/>
      <c r="Z110" s="160"/>
      <c r="AA110" s="161"/>
      <c r="AB110" s="162"/>
      <c r="AC110" s="163"/>
      <c r="AD110" s="147"/>
    </row>
    <row r="111" spans="1:30" s="4" customFormat="1" ht="24.95" customHeight="1" x14ac:dyDescent="0.15">
      <c r="A111" s="32">
        <f t="shared" si="7"/>
        <v>103</v>
      </c>
      <c r="B111" s="181" t="str">
        <f t="shared" si="8"/>
        <v/>
      </c>
      <c r="C111" s="126"/>
      <c r="D111" s="181" t="str">
        <f t="shared" si="9"/>
        <v/>
      </c>
      <c r="E111" s="181" t="str">
        <f t="shared" si="6"/>
        <v/>
      </c>
      <c r="F111" s="126"/>
      <c r="G111" s="126"/>
      <c r="H111" s="116"/>
      <c r="I111" s="33"/>
      <c r="J111" s="181" t="str">
        <f t="shared" si="10"/>
        <v/>
      </c>
      <c r="K111" s="33"/>
      <c r="L111" s="33"/>
      <c r="M111" s="164"/>
      <c r="N111" s="128"/>
      <c r="O111" s="165"/>
      <c r="P111" s="33"/>
      <c r="Q111" s="164"/>
      <c r="R111" s="128"/>
      <c r="S111" s="165"/>
      <c r="T111" s="146"/>
      <c r="U111" s="179" t="str">
        <f>_xlfn.IFNA(VLOOKUP(I111&amp;K111,※編集不可※選択項目!$S$3:$T$11,2,FALSE),"")</f>
        <v/>
      </c>
      <c r="V111" s="183"/>
      <c r="W111" s="34"/>
      <c r="X111" s="184" t="str">
        <f>IFERROR(IF(C111="","",VLOOKUP(C111&amp;I111&amp;K111&amp;W111,※編集不可※選択項目!$U$18:$V$114,2,0)),"")</f>
        <v/>
      </c>
      <c r="Y111" s="129"/>
      <c r="Z111" s="160"/>
      <c r="AA111" s="161"/>
      <c r="AB111" s="162"/>
      <c r="AC111" s="163"/>
      <c r="AD111" s="147"/>
    </row>
    <row r="112" spans="1:30" s="4" customFormat="1" ht="24.95" customHeight="1" x14ac:dyDescent="0.15">
      <c r="A112" s="32">
        <f t="shared" si="7"/>
        <v>104</v>
      </c>
      <c r="B112" s="181" t="str">
        <f t="shared" si="8"/>
        <v/>
      </c>
      <c r="C112" s="126"/>
      <c r="D112" s="181" t="str">
        <f t="shared" si="9"/>
        <v/>
      </c>
      <c r="E112" s="181" t="str">
        <f t="shared" si="6"/>
        <v/>
      </c>
      <c r="F112" s="126"/>
      <c r="G112" s="126"/>
      <c r="H112" s="116"/>
      <c r="I112" s="33"/>
      <c r="J112" s="181" t="str">
        <f t="shared" si="10"/>
        <v/>
      </c>
      <c r="K112" s="33"/>
      <c r="L112" s="33"/>
      <c r="M112" s="164"/>
      <c r="N112" s="128"/>
      <c r="O112" s="165"/>
      <c r="P112" s="33"/>
      <c r="Q112" s="164"/>
      <c r="R112" s="128"/>
      <c r="S112" s="165"/>
      <c r="T112" s="146"/>
      <c r="U112" s="179" t="str">
        <f>_xlfn.IFNA(VLOOKUP(I112&amp;K112,※編集不可※選択項目!$S$3:$T$11,2,FALSE),"")</f>
        <v/>
      </c>
      <c r="V112" s="183"/>
      <c r="W112" s="34"/>
      <c r="X112" s="184" t="str">
        <f>IFERROR(IF(C112="","",VLOOKUP(C112&amp;I112&amp;K112&amp;W112,※編集不可※選択項目!$U$18:$V$114,2,0)),"")</f>
        <v/>
      </c>
      <c r="Y112" s="129"/>
      <c r="Z112" s="160"/>
      <c r="AA112" s="161"/>
      <c r="AB112" s="162"/>
      <c r="AC112" s="163"/>
      <c r="AD112" s="147"/>
    </row>
    <row r="113" spans="1:30" s="4" customFormat="1" ht="24.95" customHeight="1" x14ac:dyDescent="0.15">
      <c r="A113" s="32">
        <f t="shared" si="7"/>
        <v>105</v>
      </c>
      <c r="B113" s="181" t="str">
        <f t="shared" si="8"/>
        <v/>
      </c>
      <c r="C113" s="126"/>
      <c r="D113" s="181" t="str">
        <f t="shared" si="9"/>
        <v/>
      </c>
      <c r="E113" s="181" t="str">
        <f t="shared" si="6"/>
        <v/>
      </c>
      <c r="F113" s="126"/>
      <c r="G113" s="126"/>
      <c r="H113" s="116"/>
      <c r="I113" s="33"/>
      <c r="J113" s="181" t="str">
        <f t="shared" si="10"/>
        <v/>
      </c>
      <c r="K113" s="33"/>
      <c r="L113" s="33"/>
      <c r="M113" s="164"/>
      <c r="N113" s="128"/>
      <c r="O113" s="165"/>
      <c r="P113" s="33"/>
      <c r="Q113" s="164"/>
      <c r="R113" s="128"/>
      <c r="S113" s="165"/>
      <c r="T113" s="146"/>
      <c r="U113" s="179" t="str">
        <f>_xlfn.IFNA(VLOOKUP(I113&amp;K113,※編集不可※選択項目!$S$3:$T$11,2,FALSE),"")</f>
        <v/>
      </c>
      <c r="V113" s="183"/>
      <c r="W113" s="34"/>
      <c r="X113" s="184" t="str">
        <f>IFERROR(IF(C113="","",VLOOKUP(C113&amp;I113&amp;K113&amp;W113,※編集不可※選択項目!$U$18:$V$114,2,0)),"")</f>
        <v/>
      </c>
      <c r="Y113" s="129"/>
      <c r="Z113" s="160"/>
      <c r="AA113" s="161"/>
      <c r="AB113" s="162"/>
      <c r="AC113" s="163"/>
      <c r="AD113" s="147"/>
    </row>
    <row r="114" spans="1:30" s="4" customFormat="1" ht="24.95" customHeight="1" x14ac:dyDescent="0.15">
      <c r="A114" s="32">
        <f t="shared" si="7"/>
        <v>106</v>
      </c>
      <c r="B114" s="181" t="str">
        <f t="shared" si="8"/>
        <v/>
      </c>
      <c r="C114" s="126"/>
      <c r="D114" s="181" t="str">
        <f t="shared" si="9"/>
        <v/>
      </c>
      <c r="E114" s="181" t="str">
        <f t="shared" si="6"/>
        <v/>
      </c>
      <c r="F114" s="126"/>
      <c r="G114" s="126"/>
      <c r="H114" s="116"/>
      <c r="I114" s="33"/>
      <c r="J114" s="181" t="str">
        <f t="shared" si="10"/>
        <v/>
      </c>
      <c r="K114" s="33"/>
      <c r="L114" s="33"/>
      <c r="M114" s="164"/>
      <c r="N114" s="128"/>
      <c r="O114" s="165"/>
      <c r="P114" s="33"/>
      <c r="Q114" s="164"/>
      <c r="R114" s="128"/>
      <c r="S114" s="165"/>
      <c r="T114" s="146"/>
      <c r="U114" s="179" t="str">
        <f>_xlfn.IFNA(VLOOKUP(I114&amp;K114,※編集不可※選択項目!$S$3:$T$11,2,FALSE),"")</f>
        <v/>
      </c>
      <c r="V114" s="183"/>
      <c r="W114" s="34"/>
      <c r="X114" s="184" t="str">
        <f>IFERROR(IF(C114="","",VLOOKUP(C114&amp;I114&amp;K114&amp;W114,※編集不可※選択項目!$U$18:$V$114,2,0)),"")</f>
        <v/>
      </c>
      <c r="Y114" s="129"/>
      <c r="Z114" s="160"/>
      <c r="AA114" s="161"/>
      <c r="AB114" s="162"/>
      <c r="AC114" s="163"/>
      <c r="AD114" s="147"/>
    </row>
    <row r="115" spans="1:30" s="4" customFormat="1" ht="24.95" customHeight="1" x14ac:dyDescent="0.15">
      <c r="A115" s="32">
        <f t="shared" si="7"/>
        <v>107</v>
      </c>
      <c r="B115" s="181" t="str">
        <f t="shared" si="8"/>
        <v/>
      </c>
      <c r="C115" s="126"/>
      <c r="D115" s="181" t="str">
        <f t="shared" si="9"/>
        <v/>
      </c>
      <c r="E115" s="181" t="str">
        <f t="shared" si="6"/>
        <v/>
      </c>
      <c r="F115" s="126"/>
      <c r="G115" s="126"/>
      <c r="H115" s="116"/>
      <c r="I115" s="33"/>
      <c r="J115" s="181" t="str">
        <f t="shared" si="10"/>
        <v/>
      </c>
      <c r="K115" s="33"/>
      <c r="L115" s="33"/>
      <c r="M115" s="164"/>
      <c r="N115" s="128"/>
      <c r="O115" s="165"/>
      <c r="P115" s="33"/>
      <c r="Q115" s="164"/>
      <c r="R115" s="128"/>
      <c r="S115" s="165"/>
      <c r="T115" s="146"/>
      <c r="U115" s="179" t="str">
        <f>_xlfn.IFNA(VLOOKUP(I115&amp;K115,※編集不可※選択項目!$S$3:$T$11,2,FALSE),"")</f>
        <v/>
      </c>
      <c r="V115" s="183"/>
      <c r="W115" s="34"/>
      <c r="X115" s="184" t="str">
        <f>IFERROR(IF(C115="","",VLOOKUP(C115&amp;I115&amp;K115&amp;W115,※編集不可※選択項目!$U$18:$V$114,2,0)),"")</f>
        <v/>
      </c>
      <c r="Y115" s="129"/>
      <c r="Z115" s="160"/>
      <c r="AA115" s="161"/>
      <c r="AB115" s="162"/>
      <c r="AC115" s="163"/>
      <c r="AD115" s="147"/>
    </row>
    <row r="116" spans="1:30" s="4" customFormat="1" ht="24.95" customHeight="1" x14ac:dyDescent="0.15">
      <c r="A116" s="32">
        <f t="shared" si="7"/>
        <v>108</v>
      </c>
      <c r="B116" s="181" t="str">
        <f t="shared" si="8"/>
        <v/>
      </c>
      <c r="C116" s="126"/>
      <c r="D116" s="181" t="str">
        <f t="shared" si="9"/>
        <v/>
      </c>
      <c r="E116" s="181" t="str">
        <f t="shared" si="6"/>
        <v/>
      </c>
      <c r="F116" s="126"/>
      <c r="G116" s="126"/>
      <c r="H116" s="116"/>
      <c r="I116" s="33"/>
      <c r="J116" s="181" t="str">
        <f t="shared" si="10"/>
        <v/>
      </c>
      <c r="K116" s="33"/>
      <c r="L116" s="33"/>
      <c r="M116" s="164"/>
      <c r="N116" s="128"/>
      <c r="O116" s="165"/>
      <c r="P116" s="33"/>
      <c r="Q116" s="164"/>
      <c r="R116" s="128"/>
      <c r="S116" s="165"/>
      <c r="T116" s="146"/>
      <c r="U116" s="179" t="str">
        <f>_xlfn.IFNA(VLOOKUP(I116&amp;K116,※編集不可※選択項目!$S$3:$T$11,2,FALSE),"")</f>
        <v/>
      </c>
      <c r="V116" s="183"/>
      <c r="W116" s="34"/>
      <c r="X116" s="184" t="str">
        <f>IFERROR(IF(C116="","",VLOOKUP(C116&amp;I116&amp;K116&amp;W116,※編集不可※選択項目!$U$18:$V$114,2,0)),"")</f>
        <v/>
      </c>
      <c r="Y116" s="129"/>
      <c r="Z116" s="160"/>
      <c r="AA116" s="161"/>
      <c r="AB116" s="162"/>
      <c r="AC116" s="163"/>
      <c r="AD116" s="147"/>
    </row>
    <row r="117" spans="1:30" s="4" customFormat="1" ht="24.95" customHeight="1" x14ac:dyDescent="0.15">
      <c r="A117" s="32">
        <f t="shared" si="7"/>
        <v>109</v>
      </c>
      <c r="B117" s="181" t="str">
        <f t="shared" si="8"/>
        <v/>
      </c>
      <c r="C117" s="126"/>
      <c r="D117" s="181" t="str">
        <f t="shared" si="9"/>
        <v/>
      </c>
      <c r="E117" s="181" t="str">
        <f t="shared" si="6"/>
        <v/>
      </c>
      <c r="F117" s="126"/>
      <c r="G117" s="126"/>
      <c r="H117" s="116"/>
      <c r="I117" s="33"/>
      <c r="J117" s="181" t="str">
        <f t="shared" si="10"/>
        <v/>
      </c>
      <c r="K117" s="33"/>
      <c r="L117" s="33"/>
      <c r="M117" s="164"/>
      <c r="N117" s="128"/>
      <c r="O117" s="165"/>
      <c r="P117" s="33"/>
      <c r="Q117" s="164"/>
      <c r="R117" s="128"/>
      <c r="S117" s="165"/>
      <c r="T117" s="146"/>
      <c r="U117" s="179" t="str">
        <f>_xlfn.IFNA(VLOOKUP(I117&amp;K117,※編集不可※選択項目!$S$3:$T$11,2,FALSE),"")</f>
        <v/>
      </c>
      <c r="V117" s="183"/>
      <c r="W117" s="34"/>
      <c r="X117" s="184" t="str">
        <f>IFERROR(IF(C117="","",VLOOKUP(C117&amp;I117&amp;K117&amp;W117,※編集不可※選択項目!$U$18:$V$114,2,0)),"")</f>
        <v/>
      </c>
      <c r="Y117" s="129"/>
      <c r="Z117" s="160"/>
      <c r="AA117" s="161"/>
      <c r="AB117" s="162"/>
      <c r="AC117" s="163"/>
      <c r="AD117" s="147"/>
    </row>
    <row r="118" spans="1:30" s="4" customFormat="1" ht="24.95" customHeight="1" x14ac:dyDescent="0.15">
      <c r="A118" s="32">
        <f t="shared" si="7"/>
        <v>110</v>
      </c>
      <c r="B118" s="181" t="str">
        <f t="shared" si="8"/>
        <v/>
      </c>
      <c r="C118" s="126"/>
      <c r="D118" s="181" t="str">
        <f t="shared" si="9"/>
        <v/>
      </c>
      <c r="E118" s="181" t="str">
        <f t="shared" si="6"/>
        <v/>
      </c>
      <c r="F118" s="126"/>
      <c r="G118" s="126"/>
      <c r="H118" s="116"/>
      <c r="I118" s="33"/>
      <c r="J118" s="181" t="str">
        <f t="shared" si="10"/>
        <v/>
      </c>
      <c r="K118" s="33"/>
      <c r="L118" s="33"/>
      <c r="M118" s="164"/>
      <c r="N118" s="128"/>
      <c r="O118" s="165"/>
      <c r="P118" s="33"/>
      <c r="Q118" s="164"/>
      <c r="R118" s="128"/>
      <c r="S118" s="165"/>
      <c r="T118" s="146"/>
      <c r="U118" s="179" t="str">
        <f>_xlfn.IFNA(VLOOKUP(I118&amp;K118,※編集不可※選択項目!$S$3:$T$11,2,FALSE),"")</f>
        <v/>
      </c>
      <c r="V118" s="183"/>
      <c r="W118" s="34"/>
      <c r="X118" s="184" t="str">
        <f>IFERROR(IF(C118="","",VLOOKUP(C118&amp;I118&amp;K118&amp;W118,※編集不可※選択項目!$U$18:$V$114,2,0)),"")</f>
        <v/>
      </c>
      <c r="Y118" s="129"/>
      <c r="Z118" s="160"/>
      <c r="AA118" s="161"/>
      <c r="AB118" s="162"/>
      <c r="AC118" s="163"/>
      <c r="AD118" s="147"/>
    </row>
    <row r="119" spans="1:30" s="4" customFormat="1" ht="24.95" customHeight="1" x14ac:dyDescent="0.15">
      <c r="A119" s="32">
        <f t="shared" si="7"/>
        <v>111</v>
      </c>
      <c r="B119" s="181" t="str">
        <f t="shared" si="8"/>
        <v/>
      </c>
      <c r="C119" s="126"/>
      <c r="D119" s="181" t="str">
        <f t="shared" si="9"/>
        <v/>
      </c>
      <c r="E119" s="181" t="str">
        <f t="shared" si="6"/>
        <v/>
      </c>
      <c r="F119" s="126"/>
      <c r="G119" s="126"/>
      <c r="H119" s="116"/>
      <c r="I119" s="33"/>
      <c r="J119" s="181" t="str">
        <f t="shared" si="10"/>
        <v/>
      </c>
      <c r="K119" s="33"/>
      <c r="L119" s="33"/>
      <c r="M119" s="164"/>
      <c r="N119" s="128"/>
      <c r="O119" s="165"/>
      <c r="P119" s="33"/>
      <c r="Q119" s="164"/>
      <c r="R119" s="128"/>
      <c r="S119" s="165"/>
      <c r="T119" s="146"/>
      <c r="U119" s="179" t="str">
        <f>_xlfn.IFNA(VLOOKUP(I119&amp;K119,※編集不可※選択項目!$S$3:$T$11,2,FALSE),"")</f>
        <v/>
      </c>
      <c r="V119" s="183"/>
      <c r="W119" s="34"/>
      <c r="X119" s="184" t="str">
        <f>IFERROR(IF(C119="","",VLOOKUP(C119&amp;I119&amp;K119&amp;W119,※編集不可※選択項目!$U$18:$V$114,2,0)),"")</f>
        <v/>
      </c>
      <c r="Y119" s="129"/>
      <c r="Z119" s="160"/>
      <c r="AA119" s="161"/>
      <c r="AB119" s="162"/>
      <c r="AC119" s="163"/>
      <c r="AD119" s="147"/>
    </row>
    <row r="120" spans="1:30" s="4" customFormat="1" ht="24.95" customHeight="1" x14ac:dyDescent="0.15">
      <c r="A120" s="32">
        <f t="shared" si="7"/>
        <v>112</v>
      </c>
      <c r="B120" s="181" t="str">
        <f t="shared" si="8"/>
        <v/>
      </c>
      <c r="C120" s="126"/>
      <c r="D120" s="181" t="str">
        <f t="shared" si="9"/>
        <v/>
      </c>
      <c r="E120" s="181" t="str">
        <f t="shared" si="6"/>
        <v/>
      </c>
      <c r="F120" s="126"/>
      <c r="G120" s="126"/>
      <c r="H120" s="116"/>
      <c r="I120" s="33"/>
      <c r="J120" s="181" t="str">
        <f t="shared" si="10"/>
        <v/>
      </c>
      <c r="K120" s="33"/>
      <c r="L120" s="33"/>
      <c r="M120" s="164"/>
      <c r="N120" s="128"/>
      <c r="O120" s="165"/>
      <c r="P120" s="33"/>
      <c r="Q120" s="164"/>
      <c r="R120" s="128"/>
      <c r="S120" s="165"/>
      <c r="T120" s="146"/>
      <c r="U120" s="179" t="str">
        <f>_xlfn.IFNA(VLOOKUP(I120&amp;K120,※編集不可※選択項目!$S$3:$T$11,2,FALSE),"")</f>
        <v/>
      </c>
      <c r="V120" s="183"/>
      <c r="W120" s="34"/>
      <c r="X120" s="184" t="str">
        <f>IFERROR(IF(C120="","",VLOOKUP(C120&amp;I120&amp;K120&amp;W120,※編集不可※選択項目!$U$18:$V$114,2,0)),"")</f>
        <v/>
      </c>
      <c r="Y120" s="129"/>
      <c r="Z120" s="160"/>
      <c r="AA120" s="161"/>
      <c r="AB120" s="162"/>
      <c r="AC120" s="163"/>
      <c r="AD120" s="147"/>
    </row>
    <row r="121" spans="1:30" s="4" customFormat="1" ht="24.95" customHeight="1" x14ac:dyDescent="0.15">
      <c r="A121" s="32">
        <f t="shared" si="7"/>
        <v>113</v>
      </c>
      <c r="B121" s="181" t="str">
        <f t="shared" si="8"/>
        <v/>
      </c>
      <c r="C121" s="126"/>
      <c r="D121" s="181" t="str">
        <f t="shared" si="9"/>
        <v/>
      </c>
      <c r="E121" s="181" t="str">
        <f t="shared" si="6"/>
        <v/>
      </c>
      <c r="F121" s="126"/>
      <c r="G121" s="126"/>
      <c r="H121" s="116"/>
      <c r="I121" s="33"/>
      <c r="J121" s="181" t="str">
        <f t="shared" si="10"/>
        <v/>
      </c>
      <c r="K121" s="33"/>
      <c r="L121" s="33"/>
      <c r="M121" s="164"/>
      <c r="N121" s="128"/>
      <c r="O121" s="165"/>
      <c r="P121" s="33"/>
      <c r="Q121" s="164"/>
      <c r="R121" s="128"/>
      <c r="S121" s="165"/>
      <c r="T121" s="146"/>
      <c r="U121" s="179" t="str">
        <f>_xlfn.IFNA(VLOOKUP(I121&amp;K121,※編集不可※選択項目!$S$3:$T$11,2,FALSE),"")</f>
        <v/>
      </c>
      <c r="V121" s="183"/>
      <c r="W121" s="34"/>
      <c r="X121" s="184" t="str">
        <f>IFERROR(IF(C121="","",VLOOKUP(C121&amp;I121&amp;K121&amp;W121,※編集不可※選択項目!$U$18:$V$114,2,0)),"")</f>
        <v/>
      </c>
      <c r="Y121" s="129"/>
      <c r="Z121" s="160"/>
      <c r="AA121" s="161"/>
      <c r="AB121" s="162"/>
      <c r="AC121" s="163"/>
      <c r="AD121" s="147"/>
    </row>
    <row r="122" spans="1:30" s="4" customFormat="1" ht="24.95" customHeight="1" x14ac:dyDescent="0.15">
      <c r="A122" s="32">
        <f t="shared" si="7"/>
        <v>114</v>
      </c>
      <c r="B122" s="181" t="str">
        <f t="shared" si="8"/>
        <v/>
      </c>
      <c r="C122" s="126"/>
      <c r="D122" s="181" t="str">
        <f t="shared" si="9"/>
        <v/>
      </c>
      <c r="E122" s="181" t="str">
        <f t="shared" si="6"/>
        <v/>
      </c>
      <c r="F122" s="126"/>
      <c r="G122" s="126"/>
      <c r="H122" s="116"/>
      <c r="I122" s="33"/>
      <c r="J122" s="181" t="str">
        <f t="shared" si="10"/>
        <v/>
      </c>
      <c r="K122" s="33"/>
      <c r="L122" s="33"/>
      <c r="M122" s="164"/>
      <c r="N122" s="128"/>
      <c r="O122" s="165"/>
      <c r="P122" s="33"/>
      <c r="Q122" s="164"/>
      <c r="R122" s="128"/>
      <c r="S122" s="165"/>
      <c r="T122" s="146"/>
      <c r="U122" s="179" t="str">
        <f>_xlfn.IFNA(VLOOKUP(I122&amp;K122,※編集不可※選択項目!$S$3:$T$11,2,FALSE),"")</f>
        <v/>
      </c>
      <c r="V122" s="183"/>
      <c r="W122" s="34"/>
      <c r="X122" s="184" t="str">
        <f>IFERROR(IF(C122="","",VLOOKUP(C122&amp;I122&amp;K122&amp;W122,※編集不可※選択項目!$U$18:$V$114,2,0)),"")</f>
        <v/>
      </c>
      <c r="Y122" s="129"/>
      <c r="Z122" s="160"/>
      <c r="AA122" s="161"/>
      <c r="AB122" s="162"/>
      <c r="AC122" s="163"/>
      <c r="AD122" s="147"/>
    </row>
    <row r="123" spans="1:30" s="4" customFormat="1" ht="24.95" customHeight="1" x14ac:dyDescent="0.15">
      <c r="A123" s="32">
        <f t="shared" si="7"/>
        <v>115</v>
      </c>
      <c r="B123" s="181" t="str">
        <f t="shared" si="8"/>
        <v/>
      </c>
      <c r="C123" s="126"/>
      <c r="D123" s="181" t="str">
        <f t="shared" si="9"/>
        <v/>
      </c>
      <c r="E123" s="181" t="str">
        <f t="shared" si="6"/>
        <v/>
      </c>
      <c r="F123" s="126"/>
      <c r="G123" s="126"/>
      <c r="H123" s="116"/>
      <c r="I123" s="33"/>
      <c r="J123" s="181" t="str">
        <f t="shared" si="10"/>
        <v/>
      </c>
      <c r="K123" s="33"/>
      <c r="L123" s="33"/>
      <c r="M123" s="164"/>
      <c r="N123" s="128"/>
      <c r="O123" s="165"/>
      <c r="P123" s="33"/>
      <c r="Q123" s="164"/>
      <c r="R123" s="128"/>
      <c r="S123" s="165"/>
      <c r="T123" s="146"/>
      <c r="U123" s="179" t="str">
        <f>_xlfn.IFNA(VLOOKUP(I123&amp;K123,※編集不可※選択項目!$S$3:$T$11,2,FALSE),"")</f>
        <v/>
      </c>
      <c r="V123" s="183"/>
      <c r="W123" s="34"/>
      <c r="X123" s="184" t="str">
        <f>IFERROR(IF(C123="","",VLOOKUP(C123&amp;I123&amp;K123&amp;W123,※編集不可※選択項目!$U$18:$V$114,2,0)),"")</f>
        <v/>
      </c>
      <c r="Y123" s="129"/>
      <c r="Z123" s="160"/>
      <c r="AA123" s="161"/>
      <c r="AB123" s="162"/>
      <c r="AC123" s="163"/>
      <c r="AD123" s="147"/>
    </row>
    <row r="124" spans="1:30" s="4" customFormat="1" ht="24.95" customHeight="1" x14ac:dyDescent="0.15">
      <c r="A124" s="32">
        <f t="shared" si="7"/>
        <v>116</v>
      </c>
      <c r="B124" s="181" t="str">
        <f t="shared" si="8"/>
        <v/>
      </c>
      <c r="C124" s="126"/>
      <c r="D124" s="181" t="str">
        <f t="shared" si="9"/>
        <v/>
      </c>
      <c r="E124" s="181" t="str">
        <f t="shared" si="6"/>
        <v/>
      </c>
      <c r="F124" s="126"/>
      <c r="G124" s="126"/>
      <c r="H124" s="116"/>
      <c r="I124" s="33"/>
      <c r="J124" s="181" t="str">
        <f t="shared" si="10"/>
        <v/>
      </c>
      <c r="K124" s="33"/>
      <c r="L124" s="33"/>
      <c r="M124" s="164"/>
      <c r="N124" s="128"/>
      <c r="O124" s="165"/>
      <c r="P124" s="33"/>
      <c r="Q124" s="164"/>
      <c r="R124" s="128"/>
      <c r="S124" s="165"/>
      <c r="T124" s="146"/>
      <c r="U124" s="179" t="str">
        <f>_xlfn.IFNA(VLOOKUP(I124&amp;K124,※編集不可※選択項目!$S$3:$T$11,2,FALSE),"")</f>
        <v/>
      </c>
      <c r="V124" s="183"/>
      <c r="W124" s="34"/>
      <c r="X124" s="184" t="str">
        <f>IFERROR(IF(C124="","",VLOOKUP(C124&amp;I124&amp;K124&amp;W124,※編集不可※選択項目!$U$18:$V$114,2,0)),"")</f>
        <v/>
      </c>
      <c r="Y124" s="129"/>
      <c r="Z124" s="160"/>
      <c r="AA124" s="161"/>
      <c r="AB124" s="162"/>
      <c r="AC124" s="163"/>
      <c r="AD124" s="147"/>
    </row>
    <row r="125" spans="1:30" s="4" customFormat="1" ht="24.95" customHeight="1" x14ac:dyDescent="0.15">
      <c r="A125" s="32">
        <f t="shared" si="7"/>
        <v>117</v>
      </c>
      <c r="B125" s="181" t="str">
        <f t="shared" si="8"/>
        <v/>
      </c>
      <c r="C125" s="126"/>
      <c r="D125" s="181" t="str">
        <f t="shared" si="9"/>
        <v/>
      </c>
      <c r="E125" s="181" t="str">
        <f t="shared" si="6"/>
        <v/>
      </c>
      <c r="F125" s="126"/>
      <c r="G125" s="126"/>
      <c r="H125" s="116"/>
      <c r="I125" s="33"/>
      <c r="J125" s="181" t="str">
        <f t="shared" si="10"/>
        <v/>
      </c>
      <c r="K125" s="33"/>
      <c r="L125" s="33"/>
      <c r="M125" s="164"/>
      <c r="N125" s="128"/>
      <c r="O125" s="165"/>
      <c r="P125" s="33"/>
      <c r="Q125" s="164"/>
      <c r="R125" s="128"/>
      <c r="S125" s="165"/>
      <c r="T125" s="146"/>
      <c r="U125" s="179" t="str">
        <f>_xlfn.IFNA(VLOOKUP(I125&amp;K125,※編集不可※選択項目!$S$3:$T$11,2,FALSE),"")</f>
        <v/>
      </c>
      <c r="V125" s="183"/>
      <c r="W125" s="34"/>
      <c r="X125" s="184" t="str">
        <f>IFERROR(IF(C125="","",VLOOKUP(C125&amp;I125&amp;K125&amp;W125,※編集不可※選択項目!$U$18:$V$114,2,0)),"")</f>
        <v/>
      </c>
      <c r="Y125" s="129"/>
      <c r="Z125" s="160"/>
      <c r="AA125" s="161"/>
      <c r="AB125" s="162"/>
      <c r="AC125" s="163"/>
      <c r="AD125" s="147"/>
    </row>
    <row r="126" spans="1:30" s="4" customFormat="1" ht="24.95" customHeight="1" x14ac:dyDescent="0.15">
      <c r="A126" s="32">
        <f t="shared" si="7"/>
        <v>118</v>
      </c>
      <c r="B126" s="181" t="str">
        <f t="shared" si="8"/>
        <v/>
      </c>
      <c r="C126" s="126"/>
      <c r="D126" s="181" t="str">
        <f t="shared" si="9"/>
        <v/>
      </c>
      <c r="E126" s="181" t="str">
        <f t="shared" si="6"/>
        <v/>
      </c>
      <c r="F126" s="126"/>
      <c r="G126" s="126"/>
      <c r="H126" s="116"/>
      <c r="I126" s="33"/>
      <c r="J126" s="181" t="str">
        <f t="shared" si="10"/>
        <v/>
      </c>
      <c r="K126" s="33"/>
      <c r="L126" s="33"/>
      <c r="M126" s="164"/>
      <c r="N126" s="128"/>
      <c r="O126" s="165"/>
      <c r="P126" s="33"/>
      <c r="Q126" s="164"/>
      <c r="R126" s="128"/>
      <c r="S126" s="165"/>
      <c r="T126" s="146"/>
      <c r="U126" s="179" t="str">
        <f>_xlfn.IFNA(VLOOKUP(I126&amp;K126,※編集不可※選択項目!$S$3:$T$11,2,FALSE),"")</f>
        <v/>
      </c>
      <c r="V126" s="183"/>
      <c r="W126" s="34"/>
      <c r="X126" s="184" t="str">
        <f>IFERROR(IF(C126="","",VLOOKUP(C126&amp;I126&amp;K126&amp;W126,※編集不可※選択項目!$U$18:$V$114,2,0)),"")</f>
        <v/>
      </c>
      <c r="Y126" s="129"/>
      <c r="Z126" s="160"/>
      <c r="AA126" s="161"/>
      <c r="AB126" s="162"/>
      <c r="AC126" s="163"/>
      <c r="AD126" s="147"/>
    </row>
    <row r="127" spans="1:30" s="4" customFormat="1" ht="24.95" customHeight="1" x14ac:dyDescent="0.15">
      <c r="A127" s="32">
        <f t="shared" si="7"/>
        <v>119</v>
      </c>
      <c r="B127" s="181" t="str">
        <f t="shared" si="8"/>
        <v/>
      </c>
      <c r="C127" s="126"/>
      <c r="D127" s="181" t="str">
        <f t="shared" si="9"/>
        <v/>
      </c>
      <c r="E127" s="181" t="str">
        <f t="shared" si="6"/>
        <v/>
      </c>
      <c r="F127" s="126"/>
      <c r="G127" s="126"/>
      <c r="H127" s="116"/>
      <c r="I127" s="33"/>
      <c r="J127" s="181" t="str">
        <f t="shared" si="10"/>
        <v/>
      </c>
      <c r="K127" s="33"/>
      <c r="L127" s="33"/>
      <c r="M127" s="164"/>
      <c r="N127" s="128"/>
      <c r="O127" s="165"/>
      <c r="P127" s="33"/>
      <c r="Q127" s="164"/>
      <c r="R127" s="128"/>
      <c r="S127" s="165"/>
      <c r="T127" s="146"/>
      <c r="U127" s="179" t="str">
        <f>_xlfn.IFNA(VLOOKUP(I127&amp;K127,※編集不可※選択項目!$S$3:$T$11,2,FALSE),"")</f>
        <v/>
      </c>
      <c r="V127" s="183"/>
      <c r="W127" s="34"/>
      <c r="X127" s="184" t="str">
        <f>IFERROR(IF(C127="","",VLOOKUP(C127&amp;I127&amp;K127&amp;W127,※編集不可※選択項目!$U$18:$V$114,2,0)),"")</f>
        <v/>
      </c>
      <c r="Y127" s="129"/>
      <c r="Z127" s="160"/>
      <c r="AA127" s="161"/>
      <c r="AB127" s="162"/>
      <c r="AC127" s="163"/>
      <c r="AD127" s="147"/>
    </row>
    <row r="128" spans="1:30" s="4" customFormat="1" ht="24.95" customHeight="1" x14ac:dyDescent="0.15">
      <c r="A128" s="32">
        <f t="shared" si="7"/>
        <v>120</v>
      </c>
      <c r="B128" s="181" t="str">
        <f t="shared" si="8"/>
        <v/>
      </c>
      <c r="C128" s="126"/>
      <c r="D128" s="181" t="str">
        <f t="shared" si="9"/>
        <v/>
      </c>
      <c r="E128" s="181" t="str">
        <f t="shared" si="6"/>
        <v/>
      </c>
      <c r="F128" s="126"/>
      <c r="G128" s="126"/>
      <c r="H128" s="116"/>
      <c r="I128" s="33"/>
      <c r="J128" s="181" t="str">
        <f t="shared" si="10"/>
        <v/>
      </c>
      <c r="K128" s="33"/>
      <c r="L128" s="33"/>
      <c r="M128" s="164"/>
      <c r="N128" s="128"/>
      <c r="O128" s="165"/>
      <c r="P128" s="33"/>
      <c r="Q128" s="164"/>
      <c r="R128" s="128"/>
      <c r="S128" s="165"/>
      <c r="T128" s="146"/>
      <c r="U128" s="179" t="str">
        <f>_xlfn.IFNA(VLOOKUP(I128&amp;K128,※編集不可※選択項目!$S$3:$T$11,2,FALSE),"")</f>
        <v/>
      </c>
      <c r="V128" s="183"/>
      <c r="W128" s="34"/>
      <c r="X128" s="184" t="str">
        <f>IFERROR(IF(C128="","",VLOOKUP(C128&amp;I128&amp;K128&amp;W128,※編集不可※選択項目!$U$18:$V$114,2,0)),"")</f>
        <v/>
      </c>
      <c r="Y128" s="129"/>
      <c r="Z128" s="160"/>
      <c r="AA128" s="161"/>
      <c r="AB128" s="162"/>
      <c r="AC128" s="163"/>
      <c r="AD128" s="147"/>
    </row>
    <row r="129" spans="1:30" s="4" customFormat="1" ht="24.95" customHeight="1" x14ac:dyDescent="0.15">
      <c r="A129" s="32">
        <f t="shared" si="7"/>
        <v>121</v>
      </c>
      <c r="B129" s="181" t="str">
        <f t="shared" si="8"/>
        <v/>
      </c>
      <c r="C129" s="126"/>
      <c r="D129" s="181" t="str">
        <f t="shared" si="9"/>
        <v/>
      </c>
      <c r="E129" s="181" t="str">
        <f t="shared" si="6"/>
        <v/>
      </c>
      <c r="F129" s="126"/>
      <c r="G129" s="126"/>
      <c r="H129" s="116"/>
      <c r="I129" s="33"/>
      <c r="J129" s="181" t="str">
        <f t="shared" si="10"/>
        <v/>
      </c>
      <c r="K129" s="33"/>
      <c r="L129" s="33"/>
      <c r="M129" s="164"/>
      <c r="N129" s="128"/>
      <c r="O129" s="165"/>
      <c r="P129" s="33"/>
      <c r="Q129" s="164"/>
      <c r="R129" s="128"/>
      <c r="S129" s="165"/>
      <c r="T129" s="146"/>
      <c r="U129" s="179" t="str">
        <f>_xlfn.IFNA(VLOOKUP(I129&amp;K129,※編集不可※選択項目!$S$3:$T$11,2,FALSE),"")</f>
        <v/>
      </c>
      <c r="V129" s="183"/>
      <c r="W129" s="34"/>
      <c r="X129" s="184" t="str">
        <f>IFERROR(IF(C129="","",VLOOKUP(C129&amp;I129&amp;K129&amp;W129,※編集不可※選択項目!$U$18:$V$114,2,0)),"")</f>
        <v/>
      </c>
      <c r="Y129" s="129"/>
      <c r="Z129" s="160"/>
      <c r="AA129" s="161"/>
      <c r="AB129" s="162"/>
      <c r="AC129" s="163"/>
      <c r="AD129" s="147"/>
    </row>
    <row r="130" spans="1:30" s="4" customFormat="1" ht="24.95" customHeight="1" x14ac:dyDescent="0.15">
      <c r="A130" s="32">
        <f t="shared" si="7"/>
        <v>122</v>
      </c>
      <c r="B130" s="181" t="str">
        <f t="shared" si="8"/>
        <v/>
      </c>
      <c r="C130" s="126"/>
      <c r="D130" s="181" t="str">
        <f t="shared" si="9"/>
        <v/>
      </c>
      <c r="E130" s="181" t="str">
        <f t="shared" si="6"/>
        <v/>
      </c>
      <c r="F130" s="126"/>
      <c r="G130" s="126"/>
      <c r="H130" s="116"/>
      <c r="I130" s="33"/>
      <c r="J130" s="181" t="str">
        <f t="shared" si="10"/>
        <v/>
      </c>
      <c r="K130" s="33"/>
      <c r="L130" s="33"/>
      <c r="M130" s="164"/>
      <c r="N130" s="128"/>
      <c r="O130" s="165"/>
      <c r="P130" s="33"/>
      <c r="Q130" s="164"/>
      <c r="R130" s="128"/>
      <c r="S130" s="165"/>
      <c r="T130" s="146"/>
      <c r="U130" s="179" t="str">
        <f>_xlfn.IFNA(VLOOKUP(I130&amp;K130,※編集不可※選択項目!$S$3:$T$11,2,FALSE),"")</f>
        <v/>
      </c>
      <c r="V130" s="183"/>
      <c r="W130" s="34"/>
      <c r="X130" s="184" t="str">
        <f>IFERROR(IF(C130="","",VLOOKUP(C130&amp;I130&amp;K130&amp;W130,※編集不可※選択項目!$U$18:$V$114,2,0)),"")</f>
        <v/>
      </c>
      <c r="Y130" s="129"/>
      <c r="Z130" s="160"/>
      <c r="AA130" s="161"/>
      <c r="AB130" s="162"/>
      <c r="AC130" s="163"/>
      <c r="AD130" s="147"/>
    </row>
    <row r="131" spans="1:30" s="4" customFormat="1" ht="24.95" customHeight="1" x14ac:dyDescent="0.15">
      <c r="A131" s="32">
        <f t="shared" si="7"/>
        <v>123</v>
      </c>
      <c r="B131" s="181" t="str">
        <f t="shared" si="8"/>
        <v/>
      </c>
      <c r="C131" s="126"/>
      <c r="D131" s="181" t="str">
        <f t="shared" si="9"/>
        <v/>
      </c>
      <c r="E131" s="181" t="str">
        <f t="shared" si="6"/>
        <v/>
      </c>
      <c r="F131" s="126"/>
      <c r="G131" s="126"/>
      <c r="H131" s="116"/>
      <c r="I131" s="33"/>
      <c r="J131" s="181" t="str">
        <f t="shared" si="10"/>
        <v/>
      </c>
      <c r="K131" s="33"/>
      <c r="L131" s="33"/>
      <c r="M131" s="164"/>
      <c r="N131" s="128"/>
      <c r="O131" s="165"/>
      <c r="P131" s="33"/>
      <c r="Q131" s="164"/>
      <c r="R131" s="128"/>
      <c r="S131" s="165"/>
      <c r="T131" s="146"/>
      <c r="U131" s="179" t="str">
        <f>_xlfn.IFNA(VLOOKUP(I131&amp;K131,※編集不可※選択項目!$S$3:$T$11,2,FALSE),"")</f>
        <v/>
      </c>
      <c r="V131" s="183"/>
      <c r="W131" s="34"/>
      <c r="X131" s="184" t="str">
        <f>IFERROR(IF(C131="","",VLOOKUP(C131&amp;I131&amp;K131&amp;W131,※編集不可※選択項目!$U$18:$V$114,2,0)),"")</f>
        <v/>
      </c>
      <c r="Y131" s="129"/>
      <c r="Z131" s="160"/>
      <c r="AA131" s="161"/>
      <c r="AB131" s="162"/>
      <c r="AC131" s="163"/>
      <c r="AD131" s="147"/>
    </row>
    <row r="132" spans="1:30" s="4" customFormat="1" ht="24.95" customHeight="1" x14ac:dyDescent="0.15">
      <c r="A132" s="32">
        <f t="shared" si="7"/>
        <v>124</v>
      </c>
      <c r="B132" s="181" t="str">
        <f t="shared" si="8"/>
        <v/>
      </c>
      <c r="C132" s="126"/>
      <c r="D132" s="181" t="str">
        <f t="shared" si="9"/>
        <v/>
      </c>
      <c r="E132" s="181" t="str">
        <f t="shared" si="6"/>
        <v/>
      </c>
      <c r="F132" s="126"/>
      <c r="G132" s="126"/>
      <c r="H132" s="116"/>
      <c r="I132" s="33"/>
      <c r="J132" s="181" t="str">
        <f t="shared" si="10"/>
        <v/>
      </c>
      <c r="K132" s="33"/>
      <c r="L132" s="33"/>
      <c r="M132" s="164"/>
      <c r="N132" s="128"/>
      <c r="O132" s="165"/>
      <c r="P132" s="33"/>
      <c r="Q132" s="164"/>
      <c r="R132" s="128"/>
      <c r="S132" s="165"/>
      <c r="T132" s="146"/>
      <c r="U132" s="179" t="str">
        <f>_xlfn.IFNA(VLOOKUP(I132&amp;K132,※編集不可※選択項目!$S$3:$T$11,2,FALSE),"")</f>
        <v/>
      </c>
      <c r="V132" s="183"/>
      <c r="W132" s="34"/>
      <c r="X132" s="184" t="str">
        <f>IFERROR(IF(C132="","",VLOOKUP(C132&amp;I132&amp;K132&amp;W132,※編集不可※選択項目!$U$18:$V$114,2,0)),"")</f>
        <v/>
      </c>
      <c r="Y132" s="129"/>
      <c r="Z132" s="160"/>
      <c r="AA132" s="161"/>
      <c r="AB132" s="162"/>
      <c r="AC132" s="163"/>
      <c r="AD132" s="147"/>
    </row>
    <row r="133" spans="1:30" s="4" customFormat="1" ht="24.95" customHeight="1" x14ac:dyDescent="0.15">
      <c r="A133" s="32">
        <f t="shared" si="7"/>
        <v>125</v>
      </c>
      <c r="B133" s="181" t="str">
        <f t="shared" si="8"/>
        <v/>
      </c>
      <c r="C133" s="126"/>
      <c r="D133" s="181" t="str">
        <f t="shared" si="9"/>
        <v/>
      </c>
      <c r="E133" s="181" t="str">
        <f t="shared" si="6"/>
        <v/>
      </c>
      <c r="F133" s="126"/>
      <c r="G133" s="126"/>
      <c r="H133" s="116"/>
      <c r="I133" s="33"/>
      <c r="J133" s="181" t="str">
        <f t="shared" si="10"/>
        <v/>
      </c>
      <c r="K133" s="33"/>
      <c r="L133" s="33"/>
      <c r="M133" s="164"/>
      <c r="N133" s="128"/>
      <c r="O133" s="165"/>
      <c r="P133" s="33"/>
      <c r="Q133" s="164"/>
      <c r="R133" s="128"/>
      <c r="S133" s="165"/>
      <c r="T133" s="146"/>
      <c r="U133" s="179" t="str">
        <f>_xlfn.IFNA(VLOOKUP(I133&amp;K133,※編集不可※選択項目!$S$3:$T$11,2,FALSE),"")</f>
        <v/>
      </c>
      <c r="V133" s="183"/>
      <c r="W133" s="34"/>
      <c r="X133" s="184" t="str">
        <f>IFERROR(IF(C133="","",VLOOKUP(C133&amp;I133&amp;K133&amp;W133,※編集不可※選択項目!$U$18:$V$114,2,0)),"")</f>
        <v/>
      </c>
      <c r="Y133" s="129"/>
      <c r="Z133" s="160"/>
      <c r="AA133" s="161"/>
      <c r="AB133" s="162"/>
      <c r="AC133" s="163"/>
      <c r="AD133" s="147"/>
    </row>
    <row r="134" spans="1:30" s="4" customFormat="1" ht="24.95" customHeight="1" x14ac:dyDescent="0.15">
      <c r="A134" s="32">
        <f t="shared" si="7"/>
        <v>126</v>
      </c>
      <c r="B134" s="181" t="str">
        <f t="shared" si="8"/>
        <v/>
      </c>
      <c r="C134" s="126"/>
      <c r="D134" s="181" t="str">
        <f t="shared" si="9"/>
        <v/>
      </c>
      <c r="E134" s="181" t="str">
        <f t="shared" si="6"/>
        <v/>
      </c>
      <c r="F134" s="126"/>
      <c r="G134" s="126"/>
      <c r="H134" s="116"/>
      <c r="I134" s="33"/>
      <c r="J134" s="181" t="str">
        <f t="shared" si="10"/>
        <v/>
      </c>
      <c r="K134" s="33"/>
      <c r="L134" s="33"/>
      <c r="M134" s="164"/>
      <c r="N134" s="128"/>
      <c r="O134" s="165"/>
      <c r="P134" s="33"/>
      <c r="Q134" s="164"/>
      <c r="R134" s="128"/>
      <c r="S134" s="165"/>
      <c r="T134" s="146"/>
      <c r="U134" s="179" t="str">
        <f>_xlfn.IFNA(VLOOKUP(I134&amp;K134,※編集不可※選択項目!$S$3:$T$11,2,FALSE),"")</f>
        <v/>
      </c>
      <c r="V134" s="183"/>
      <c r="W134" s="34"/>
      <c r="X134" s="184" t="str">
        <f>IFERROR(IF(C134="","",VLOOKUP(C134&amp;I134&amp;K134&amp;W134,※編集不可※選択項目!$U$18:$V$114,2,0)),"")</f>
        <v/>
      </c>
      <c r="Y134" s="129"/>
      <c r="Z134" s="160"/>
      <c r="AA134" s="161"/>
      <c r="AB134" s="162"/>
      <c r="AC134" s="163"/>
      <c r="AD134" s="147"/>
    </row>
    <row r="135" spans="1:30" s="4" customFormat="1" ht="24.95" customHeight="1" x14ac:dyDescent="0.15">
      <c r="A135" s="32">
        <f t="shared" si="7"/>
        <v>127</v>
      </c>
      <c r="B135" s="181" t="str">
        <f t="shared" si="8"/>
        <v/>
      </c>
      <c r="C135" s="126"/>
      <c r="D135" s="181" t="str">
        <f t="shared" si="9"/>
        <v/>
      </c>
      <c r="E135" s="181" t="str">
        <f t="shared" si="6"/>
        <v/>
      </c>
      <c r="F135" s="126"/>
      <c r="G135" s="126"/>
      <c r="H135" s="116"/>
      <c r="I135" s="33"/>
      <c r="J135" s="181" t="str">
        <f t="shared" si="10"/>
        <v/>
      </c>
      <c r="K135" s="33"/>
      <c r="L135" s="33"/>
      <c r="M135" s="164"/>
      <c r="N135" s="128"/>
      <c r="O135" s="165"/>
      <c r="P135" s="33"/>
      <c r="Q135" s="164"/>
      <c r="R135" s="128"/>
      <c r="S135" s="165"/>
      <c r="T135" s="146"/>
      <c r="U135" s="179" t="str">
        <f>_xlfn.IFNA(VLOOKUP(I135&amp;K135,※編集不可※選択項目!$S$3:$T$11,2,FALSE),"")</f>
        <v/>
      </c>
      <c r="V135" s="183"/>
      <c r="W135" s="34"/>
      <c r="X135" s="184" t="str">
        <f>IFERROR(IF(C135="","",VLOOKUP(C135&amp;I135&amp;K135&amp;W135,※編集不可※選択項目!$U$18:$V$114,2,0)),"")</f>
        <v/>
      </c>
      <c r="Y135" s="129"/>
      <c r="Z135" s="160"/>
      <c r="AA135" s="161"/>
      <c r="AB135" s="162"/>
      <c r="AC135" s="163"/>
      <c r="AD135" s="147"/>
    </row>
    <row r="136" spans="1:30" s="4" customFormat="1" ht="24.95" customHeight="1" x14ac:dyDescent="0.15">
      <c r="A136" s="32">
        <f t="shared" si="7"/>
        <v>128</v>
      </c>
      <c r="B136" s="181" t="str">
        <f t="shared" si="8"/>
        <v/>
      </c>
      <c r="C136" s="126"/>
      <c r="D136" s="181" t="str">
        <f t="shared" si="9"/>
        <v/>
      </c>
      <c r="E136" s="181" t="str">
        <f t="shared" si="6"/>
        <v/>
      </c>
      <c r="F136" s="126"/>
      <c r="G136" s="126"/>
      <c r="H136" s="116"/>
      <c r="I136" s="33"/>
      <c r="J136" s="181" t="str">
        <f t="shared" si="10"/>
        <v/>
      </c>
      <c r="K136" s="33"/>
      <c r="L136" s="33"/>
      <c r="M136" s="164"/>
      <c r="N136" s="128"/>
      <c r="O136" s="165"/>
      <c r="P136" s="33"/>
      <c r="Q136" s="164"/>
      <c r="R136" s="128"/>
      <c r="S136" s="165"/>
      <c r="T136" s="146"/>
      <c r="U136" s="179" t="str">
        <f>_xlfn.IFNA(VLOOKUP(I136&amp;K136,※編集不可※選択項目!$S$3:$T$11,2,FALSE),"")</f>
        <v/>
      </c>
      <c r="V136" s="183"/>
      <c r="W136" s="34"/>
      <c r="X136" s="184" t="str">
        <f>IFERROR(IF(C136="","",VLOOKUP(C136&amp;I136&amp;K136&amp;W136,※編集不可※選択項目!$U$18:$V$114,2,0)),"")</f>
        <v/>
      </c>
      <c r="Y136" s="129"/>
      <c r="Z136" s="160"/>
      <c r="AA136" s="161"/>
      <c r="AB136" s="162"/>
      <c r="AC136" s="163"/>
      <c r="AD136" s="147"/>
    </row>
    <row r="137" spans="1:30" s="4" customFormat="1" ht="24.95" customHeight="1" x14ac:dyDescent="0.15">
      <c r="A137" s="32">
        <f t="shared" si="7"/>
        <v>129</v>
      </c>
      <c r="B137" s="181" t="str">
        <f t="shared" si="8"/>
        <v/>
      </c>
      <c r="C137" s="126"/>
      <c r="D137" s="181" t="str">
        <f t="shared" si="9"/>
        <v/>
      </c>
      <c r="E137" s="181" t="str">
        <f t="shared" ref="E137:E158" si="11">IF($F$2="","",IF($C137="","",$F$2))</f>
        <v/>
      </c>
      <c r="F137" s="126"/>
      <c r="G137" s="126"/>
      <c r="H137" s="116"/>
      <c r="I137" s="33"/>
      <c r="J137" s="181" t="str">
        <f t="shared" si="10"/>
        <v/>
      </c>
      <c r="K137" s="33"/>
      <c r="L137" s="33"/>
      <c r="M137" s="164"/>
      <c r="N137" s="128"/>
      <c r="O137" s="165"/>
      <c r="P137" s="33"/>
      <c r="Q137" s="164"/>
      <c r="R137" s="128"/>
      <c r="S137" s="165"/>
      <c r="T137" s="146"/>
      <c r="U137" s="179" t="str">
        <f>_xlfn.IFNA(VLOOKUP(I137&amp;K137,※編集不可※選択項目!$S$3:$T$11,2,FALSE),"")</f>
        <v/>
      </c>
      <c r="V137" s="183"/>
      <c r="W137" s="34"/>
      <c r="X137" s="184" t="str">
        <f>IFERROR(IF(C137="","",VLOOKUP(C137&amp;I137&amp;K137&amp;W137,※編集不可※選択項目!$U$18:$V$114,2,0)),"")</f>
        <v/>
      </c>
      <c r="Y137" s="129"/>
      <c r="Z137" s="160"/>
      <c r="AA137" s="161"/>
      <c r="AB137" s="162"/>
      <c r="AC137" s="163"/>
      <c r="AD137" s="147"/>
    </row>
    <row r="138" spans="1:30" s="4" customFormat="1" ht="24.95" customHeight="1" x14ac:dyDescent="0.15">
      <c r="A138" s="32">
        <f t="shared" ref="A138:A158" si="12">ROW()-8</f>
        <v>130</v>
      </c>
      <c r="B138" s="181" t="str">
        <f t="shared" ref="B138:B158" si="13">IF($C138="","","断熱窓")</f>
        <v/>
      </c>
      <c r="C138" s="126"/>
      <c r="D138" s="181" t="str">
        <f t="shared" ref="D138:D158" si="14">IF($C$2="","",IF($C138="","",$C$2))</f>
        <v/>
      </c>
      <c r="E138" s="181" t="str">
        <f t="shared" si="11"/>
        <v/>
      </c>
      <c r="F138" s="126"/>
      <c r="G138" s="126"/>
      <c r="H138" s="116"/>
      <c r="I138" s="33"/>
      <c r="J138" s="181" t="str">
        <f t="shared" ref="J138:J158" si="15">IF(I138="","",IF(I138="単板","単板ガラス","複層ガラス"))</f>
        <v/>
      </c>
      <c r="K138" s="33"/>
      <c r="L138" s="33"/>
      <c r="M138" s="164"/>
      <c r="N138" s="128"/>
      <c r="O138" s="165"/>
      <c r="P138" s="33"/>
      <c r="Q138" s="164"/>
      <c r="R138" s="128"/>
      <c r="S138" s="165"/>
      <c r="T138" s="146"/>
      <c r="U138" s="179" t="str">
        <f>_xlfn.IFNA(VLOOKUP(I138&amp;K138,※編集不可※選択項目!$S$3:$T$11,2,FALSE),"")</f>
        <v/>
      </c>
      <c r="V138" s="183"/>
      <c r="W138" s="34"/>
      <c r="X138" s="184" t="str">
        <f>IFERROR(IF(C138="","",VLOOKUP(C138&amp;I138&amp;K138&amp;W138,※編集不可※選択項目!$U$18:$V$114,2,0)),"")</f>
        <v/>
      </c>
      <c r="Y138" s="129"/>
      <c r="Z138" s="160"/>
      <c r="AA138" s="161"/>
      <c r="AB138" s="162"/>
      <c r="AC138" s="163"/>
      <c r="AD138" s="147"/>
    </row>
    <row r="139" spans="1:30" s="4" customFormat="1" ht="24.95" customHeight="1" x14ac:dyDescent="0.15">
      <c r="A139" s="32">
        <f t="shared" si="12"/>
        <v>131</v>
      </c>
      <c r="B139" s="181" t="str">
        <f t="shared" si="13"/>
        <v/>
      </c>
      <c r="C139" s="126"/>
      <c r="D139" s="181" t="str">
        <f t="shared" si="14"/>
        <v/>
      </c>
      <c r="E139" s="181" t="str">
        <f t="shared" si="11"/>
        <v/>
      </c>
      <c r="F139" s="126"/>
      <c r="G139" s="126"/>
      <c r="H139" s="116"/>
      <c r="I139" s="33"/>
      <c r="J139" s="181" t="str">
        <f t="shared" si="15"/>
        <v/>
      </c>
      <c r="K139" s="33"/>
      <c r="L139" s="33"/>
      <c r="M139" s="164"/>
      <c r="N139" s="128"/>
      <c r="O139" s="165"/>
      <c r="P139" s="33"/>
      <c r="Q139" s="164"/>
      <c r="R139" s="128"/>
      <c r="S139" s="165"/>
      <c r="T139" s="146"/>
      <c r="U139" s="179" t="str">
        <f>_xlfn.IFNA(VLOOKUP(I139&amp;K139,※編集不可※選択項目!$S$3:$T$11,2,FALSE),"")</f>
        <v/>
      </c>
      <c r="V139" s="183"/>
      <c r="W139" s="34"/>
      <c r="X139" s="184" t="str">
        <f>IFERROR(IF(C139="","",VLOOKUP(C139&amp;I139&amp;K139&amp;W139,※編集不可※選択項目!$U$18:$V$114,2,0)),"")</f>
        <v/>
      </c>
      <c r="Y139" s="129"/>
      <c r="Z139" s="160"/>
      <c r="AA139" s="161"/>
      <c r="AB139" s="162"/>
      <c r="AC139" s="163"/>
      <c r="AD139" s="147"/>
    </row>
    <row r="140" spans="1:30" s="4" customFormat="1" ht="24.95" customHeight="1" x14ac:dyDescent="0.15">
      <c r="A140" s="32">
        <f t="shared" si="12"/>
        <v>132</v>
      </c>
      <c r="B140" s="181" t="str">
        <f t="shared" si="13"/>
        <v/>
      </c>
      <c r="C140" s="126"/>
      <c r="D140" s="181" t="str">
        <f t="shared" si="14"/>
        <v/>
      </c>
      <c r="E140" s="181" t="str">
        <f t="shared" si="11"/>
        <v/>
      </c>
      <c r="F140" s="126"/>
      <c r="G140" s="126"/>
      <c r="H140" s="116"/>
      <c r="I140" s="33"/>
      <c r="J140" s="181" t="str">
        <f t="shared" si="15"/>
        <v/>
      </c>
      <c r="K140" s="33"/>
      <c r="L140" s="33"/>
      <c r="M140" s="164"/>
      <c r="N140" s="128"/>
      <c r="O140" s="165"/>
      <c r="P140" s="33"/>
      <c r="Q140" s="164"/>
      <c r="R140" s="128"/>
      <c r="S140" s="165"/>
      <c r="T140" s="146"/>
      <c r="U140" s="179" t="str">
        <f>_xlfn.IFNA(VLOOKUP(I140&amp;K140,※編集不可※選択項目!$S$3:$T$11,2,FALSE),"")</f>
        <v/>
      </c>
      <c r="V140" s="183"/>
      <c r="W140" s="34"/>
      <c r="X140" s="184" t="str">
        <f>IFERROR(IF(C140="","",VLOOKUP(C140&amp;I140&amp;K140&amp;W140,※編集不可※選択項目!$U$18:$V$114,2,0)),"")</f>
        <v/>
      </c>
      <c r="Y140" s="129"/>
      <c r="Z140" s="160"/>
      <c r="AA140" s="161"/>
      <c r="AB140" s="162"/>
      <c r="AC140" s="163"/>
      <c r="AD140" s="147"/>
    </row>
    <row r="141" spans="1:30" s="4" customFormat="1" ht="24.95" customHeight="1" x14ac:dyDescent="0.15">
      <c r="A141" s="32">
        <f t="shared" si="12"/>
        <v>133</v>
      </c>
      <c r="B141" s="181" t="str">
        <f t="shared" si="13"/>
        <v/>
      </c>
      <c r="C141" s="126"/>
      <c r="D141" s="181" t="str">
        <f t="shared" si="14"/>
        <v/>
      </c>
      <c r="E141" s="181" t="str">
        <f t="shared" si="11"/>
        <v/>
      </c>
      <c r="F141" s="126"/>
      <c r="G141" s="126"/>
      <c r="H141" s="116"/>
      <c r="I141" s="33"/>
      <c r="J141" s="181" t="str">
        <f t="shared" si="15"/>
        <v/>
      </c>
      <c r="K141" s="33"/>
      <c r="L141" s="33"/>
      <c r="M141" s="164"/>
      <c r="N141" s="128"/>
      <c r="O141" s="165"/>
      <c r="P141" s="33"/>
      <c r="Q141" s="164"/>
      <c r="R141" s="128"/>
      <c r="S141" s="165"/>
      <c r="T141" s="146"/>
      <c r="U141" s="179" t="str">
        <f>_xlfn.IFNA(VLOOKUP(I141&amp;K141,※編集不可※選択項目!$S$3:$T$11,2,FALSE),"")</f>
        <v/>
      </c>
      <c r="V141" s="183"/>
      <c r="W141" s="34"/>
      <c r="X141" s="184" t="str">
        <f>IFERROR(IF(C141="","",VLOOKUP(C141&amp;I141&amp;K141&amp;W141,※編集不可※選択項目!$U$18:$V$114,2,0)),"")</f>
        <v/>
      </c>
      <c r="Y141" s="129"/>
      <c r="Z141" s="160"/>
      <c r="AA141" s="161"/>
      <c r="AB141" s="162"/>
      <c r="AC141" s="163"/>
      <c r="AD141" s="147"/>
    </row>
    <row r="142" spans="1:30" s="4" customFormat="1" ht="24.95" customHeight="1" x14ac:dyDescent="0.15">
      <c r="A142" s="32">
        <f t="shared" si="12"/>
        <v>134</v>
      </c>
      <c r="B142" s="181" t="str">
        <f t="shared" si="13"/>
        <v/>
      </c>
      <c r="C142" s="126"/>
      <c r="D142" s="181" t="str">
        <f t="shared" si="14"/>
        <v/>
      </c>
      <c r="E142" s="181" t="str">
        <f t="shared" si="11"/>
        <v/>
      </c>
      <c r="F142" s="126"/>
      <c r="G142" s="126"/>
      <c r="H142" s="116"/>
      <c r="I142" s="33"/>
      <c r="J142" s="181" t="str">
        <f t="shared" si="15"/>
        <v/>
      </c>
      <c r="K142" s="33"/>
      <c r="L142" s="33"/>
      <c r="M142" s="164"/>
      <c r="N142" s="128"/>
      <c r="O142" s="165"/>
      <c r="P142" s="33"/>
      <c r="Q142" s="164"/>
      <c r="R142" s="128"/>
      <c r="S142" s="165"/>
      <c r="T142" s="146"/>
      <c r="U142" s="179" t="str">
        <f>_xlfn.IFNA(VLOOKUP(I142&amp;K142,※編集不可※選択項目!$S$3:$T$11,2,FALSE),"")</f>
        <v/>
      </c>
      <c r="V142" s="183"/>
      <c r="W142" s="34"/>
      <c r="X142" s="184" t="str">
        <f>IFERROR(IF(C142="","",VLOOKUP(C142&amp;I142&amp;K142&amp;W142,※編集不可※選択項目!$U$18:$V$114,2,0)),"")</f>
        <v/>
      </c>
      <c r="Y142" s="129"/>
      <c r="Z142" s="160"/>
      <c r="AA142" s="161"/>
      <c r="AB142" s="162"/>
      <c r="AC142" s="163"/>
      <c r="AD142" s="147"/>
    </row>
    <row r="143" spans="1:30" s="4" customFormat="1" ht="24.95" customHeight="1" x14ac:dyDescent="0.15">
      <c r="A143" s="32">
        <f t="shared" si="12"/>
        <v>135</v>
      </c>
      <c r="B143" s="181" t="str">
        <f t="shared" si="13"/>
        <v/>
      </c>
      <c r="C143" s="126"/>
      <c r="D143" s="181" t="str">
        <f t="shared" si="14"/>
        <v/>
      </c>
      <c r="E143" s="181" t="str">
        <f t="shared" si="11"/>
        <v/>
      </c>
      <c r="F143" s="126"/>
      <c r="G143" s="126"/>
      <c r="H143" s="116"/>
      <c r="I143" s="33"/>
      <c r="J143" s="181" t="str">
        <f t="shared" si="15"/>
        <v/>
      </c>
      <c r="K143" s="33"/>
      <c r="L143" s="33"/>
      <c r="M143" s="164"/>
      <c r="N143" s="128"/>
      <c r="O143" s="165"/>
      <c r="P143" s="33"/>
      <c r="Q143" s="164"/>
      <c r="R143" s="128"/>
      <c r="S143" s="165"/>
      <c r="T143" s="146"/>
      <c r="U143" s="179" t="str">
        <f>_xlfn.IFNA(VLOOKUP(I143&amp;K143,※編集不可※選択項目!$S$3:$T$11,2,FALSE),"")</f>
        <v/>
      </c>
      <c r="V143" s="183"/>
      <c r="W143" s="34"/>
      <c r="X143" s="184" t="str">
        <f>IFERROR(IF(C143="","",VLOOKUP(C143&amp;I143&amp;K143&amp;W143,※編集不可※選択項目!$U$18:$V$114,2,0)),"")</f>
        <v/>
      </c>
      <c r="Y143" s="129"/>
      <c r="Z143" s="160"/>
      <c r="AA143" s="161"/>
      <c r="AB143" s="162"/>
      <c r="AC143" s="163"/>
      <c r="AD143" s="147"/>
    </row>
    <row r="144" spans="1:30" s="4" customFormat="1" ht="24.95" customHeight="1" x14ac:dyDescent="0.15">
      <c r="A144" s="32">
        <f t="shared" si="12"/>
        <v>136</v>
      </c>
      <c r="B144" s="181" t="str">
        <f t="shared" si="13"/>
        <v/>
      </c>
      <c r="C144" s="126"/>
      <c r="D144" s="181" t="str">
        <f t="shared" si="14"/>
        <v/>
      </c>
      <c r="E144" s="181" t="str">
        <f t="shared" si="11"/>
        <v/>
      </c>
      <c r="F144" s="126"/>
      <c r="G144" s="126"/>
      <c r="H144" s="116"/>
      <c r="I144" s="33"/>
      <c r="J144" s="181" t="str">
        <f t="shared" si="15"/>
        <v/>
      </c>
      <c r="K144" s="33"/>
      <c r="L144" s="33"/>
      <c r="M144" s="164"/>
      <c r="N144" s="128"/>
      <c r="O144" s="165"/>
      <c r="P144" s="33"/>
      <c r="Q144" s="164"/>
      <c r="R144" s="128"/>
      <c r="S144" s="165"/>
      <c r="T144" s="146"/>
      <c r="U144" s="179" t="str">
        <f>_xlfn.IFNA(VLOOKUP(I144&amp;K144,※編集不可※選択項目!$S$3:$T$11,2,FALSE),"")</f>
        <v/>
      </c>
      <c r="V144" s="183"/>
      <c r="W144" s="34"/>
      <c r="X144" s="184" t="str">
        <f>IFERROR(IF(C144="","",VLOOKUP(C144&amp;I144&amp;K144&amp;W144,※編集不可※選択項目!$U$18:$V$114,2,0)),"")</f>
        <v/>
      </c>
      <c r="Y144" s="129"/>
      <c r="Z144" s="160"/>
      <c r="AA144" s="161"/>
      <c r="AB144" s="162"/>
      <c r="AC144" s="163"/>
      <c r="AD144" s="147"/>
    </row>
    <row r="145" spans="1:30" s="4" customFormat="1" ht="24.95" customHeight="1" x14ac:dyDescent="0.15">
      <c r="A145" s="32">
        <f t="shared" si="12"/>
        <v>137</v>
      </c>
      <c r="B145" s="181" t="str">
        <f t="shared" si="13"/>
        <v/>
      </c>
      <c r="C145" s="126"/>
      <c r="D145" s="181" t="str">
        <f t="shared" si="14"/>
        <v/>
      </c>
      <c r="E145" s="181" t="str">
        <f t="shared" si="11"/>
        <v/>
      </c>
      <c r="F145" s="126"/>
      <c r="G145" s="126"/>
      <c r="H145" s="116"/>
      <c r="I145" s="33"/>
      <c r="J145" s="181" t="str">
        <f t="shared" si="15"/>
        <v/>
      </c>
      <c r="K145" s="33"/>
      <c r="L145" s="33"/>
      <c r="M145" s="164"/>
      <c r="N145" s="128"/>
      <c r="O145" s="165"/>
      <c r="P145" s="33"/>
      <c r="Q145" s="164"/>
      <c r="R145" s="128"/>
      <c r="S145" s="165"/>
      <c r="T145" s="146"/>
      <c r="U145" s="179" t="str">
        <f>_xlfn.IFNA(VLOOKUP(I145&amp;K145,※編集不可※選択項目!$S$3:$T$11,2,FALSE),"")</f>
        <v/>
      </c>
      <c r="V145" s="183"/>
      <c r="W145" s="34"/>
      <c r="X145" s="184" t="str">
        <f>IFERROR(IF(C145="","",VLOOKUP(C145&amp;I145&amp;K145&amp;W145,※編集不可※選択項目!$U$18:$V$114,2,0)),"")</f>
        <v/>
      </c>
      <c r="Y145" s="129"/>
      <c r="Z145" s="160"/>
      <c r="AA145" s="161"/>
      <c r="AB145" s="162"/>
      <c r="AC145" s="163"/>
      <c r="AD145" s="147"/>
    </row>
    <row r="146" spans="1:30" s="4" customFormat="1" ht="24.95" customHeight="1" x14ac:dyDescent="0.15">
      <c r="A146" s="32">
        <f t="shared" si="12"/>
        <v>138</v>
      </c>
      <c r="B146" s="181" t="str">
        <f t="shared" si="13"/>
        <v/>
      </c>
      <c r="C146" s="126"/>
      <c r="D146" s="181" t="str">
        <f t="shared" si="14"/>
        <v/>
      </c>
      <c r="E146" s="181" t="str">
        <f t="shared" si="11"/>
        <v/>
      </c>
      <c r="F146" s="126"/>
      <c r="G146" s="126"/>
      <c r="H146" s="116"/>
      <c r="I146" s="33"/>
      <c r="J146" s="181" t="str">
        <f t="shared" si="15"/>
        <v/>
      </c>
      <c r="K146" s="33"/>
      <c r="L146" s="33"/>
      <c r="M146" s="164"/>
      <c r="N146" s="128"/>
      <c r="O146" s="165"/>
      <c r="P146" s="33"/>
      <c r="Q146" s="164"/>
      <c r="R146" s="128"/>
      <c r="S146" s="165"/>
      <c r="T146" s="146"/>
      <c r="U146" s="179" t="str">
        <f>_xlfn.IFNA(VLOOKUP(I146&amp;K146,※編集不可※選択項目!$S$3:$T$11,2,FALSE),"")</f>
        <v/>
      </c>
      <c r="V146" s="183"/>
      <c r="W146" s="34"/>
      <c r="X146" s="184" t="str">
        <f>IFERROR(IF(C146="","",VLOOKUP(C146&amp;I146&amp;K146&amp;W146,※編集不可※選択項目!$U$18:$V$114,2,0)),"")</f>
        <v/>
      </c>
      <c r="Y146" s="129"/>
      <c r="Z146" s="160"/>
      <c r="AA146" s="161"/>
      <c r="AB146" s="162"/>
      <c r="AC146" s="163"/>
      <c r="AD146" s="147"/>
    </row>
    <row r="147" spans="1:30" s="4" customFormat="1" ht="24.95" customHeight="1" x14ac:dyDescent="0.15">
      <c r="A147" s="32">
        <f t="shared" si="12"/>
        <v>139</v>
      </c>
      <c r="B147" s="181" t="str">
        <f t="shared" si="13"/>
        <v/>
      </c>
      <c r="C147" s="126"/>
      <c r="D147" s="181" t="str">
        <f t="shared" si="14"/>
        <v/>
      </c>
      <c r="E147" s="181" t="str">
        <f t="shared" si="11"/>
        <v/>
      </c>
      <c r="F147" s="126"/>
      <c r="G147" s="126"/>
      <c r="H147" s="116"/>
      <c r="I147" s="33"/>
      <c r="J147" s="181" t="str">
        <f t="shared" si="15"/>
        <v/>
      </c>
      <c r="K147" s="33"/>
      <c r="L147" s="33"/>
      <c r="M147" s="164"/>
      <c r="N147" s="128"/>
      <c r="O147" s="165"/>
      <c r="P147" s="33"/>
      <c r="Q147" s="164"/>
      <c r="R147" s="128"/>
      <c r="S147" s="165"/>
      <c r="T147" s="146"/>
      <c r="U147" s="179" t="str">
        <f>_xlfn.IFNA(VLOOKUP(I147&amp;K147,※編集不可※選択項目!$S$3:$T$11,2,FALSE),"")</f>
        <v/>
      </c>
      <c r="V147" s="183"/>
      <c r="W147" s="34"/>
      <c r="X147" s="184" t="str">
        <f>IFERROR(IF(C147="","",VLOOKUP(C147&amp;I147&amp;K147&amp;W147,※編集不可※選択項目!$U$18:$V$114,2,0)),"")</f>
        <v/>
      </c>
      <c r="Y147" s="129"/>
      <c r="Z147" s="160"/>
      <c r="AA147" s="161"/>
      <c r="AB147" s="162"/>
      <c r="AC147" s="163"/>
      <c r="AD147" s="147"/>
    </row>
    <row r="148" spans="1:30" s="4" customFormat="1" ht="24.95" customHeight="1" x14ac:dyDescent="0.15">
      <c r="A148" s="32">
        <f t="shared" si="12"/>
        <v>140</v>
      </c>
      <c r="B148" s="181" t="str">
        <f t="shared" si="13"/>
        <v/>
      </c>
      <c r="C148" s="126"/>
      <c r="D148" s="181" t="str">
        <f t="shared" si="14"/>
        <v/>
      </c>
      <c r="E148" s="181" t="str">
        <f t="shared" si="11"/>
        <v/>
      </c>
      <c r="F148" s="126"/>
      <c r="G148" s="126"/>
      <c r="H148" s="116"/>
      <c r="I148" s="33"/>
      <c r="J148" s="181" t="str">
        <f t="shared" si="15"/>
        <v/>
      </c>
      <c r="K148" s="33"/>
      <c r="L148" s="33"/>
      <c r="M148" s="164"/>
      <c r="N148" s="128"/>
      <c r="O148" s="165"/>
      <c r="P148" s="33"/>
      <c r="Q148" s="164"/>
      <c r="R148" s="128"/>
      <c r="S148" s="165"/>
      <c r="T148" s="146"/>
      <c r="U148" s="179" t="str">
        <f>_xlfn.IFNA(VLOOKUP(I148&amp;K148,※編集不可※選択項目!$S$3:$T$11,2,FALSE),"")</f>
        <v/>
      </c>
      <c r="V148" s="183"/>
      <c r="W148" s="34"/>
      <c r="X148" s="184" t="str">
        <f>IFERROR(IF(C148="","",VLOOKUP(C148&amp;I148&amp;K148&amp;W148,※編集不可※選択項目!$U$18:$V$114,2,0)),"")</f>
        <v/>
      </c>
      <c r="Y148" s="129"/>
      <c r="Z148" s="160"/>
      <c r="AA148" s="161"/>
      <c r="AB148" s="162"/>
      <c r="AC148" s="163"/>
      <c r="AD148" s="147"/>
    </row>
    <row r="149" spans="1:30" s="4" customFormat="1" ht="24.95" customHeight="1" x14ac:dyDescent="0.15">
      <c r="A149" s="32">
        <f t="shared" si="12"/>
        <v>141</v>
      </c>
      <c r="B149" s="181" t="str">
        <f t="shared" si="13"/>
        <v/>
      </c>
      <c r="C149" s="126"/>
      <c r="D149" s="181" t="str">
        <f t="shared" si="14"/>
        <v/>
      </c>
      <c r="E149" s="181" t="str">
        <f t="shared" si="11"/>
        <v/>
      </c>
      <c r="F149" s="126"/>
      <c r="G149" s="126"/>
      <c r="H149" s="116"/>
      <c r="I149" s="33"/>
      <c r="J149" s="181" t="str">
        <f t="shared" si="15"/>
        <v/>
      </c>
      <c r="K149" s="33"/>
      <c r="L149" s="33"/>
      <c r="M149" s="164"/>
      <c r="N149" s="128"/>
      <c r="O149" s="165"/>
      <c r="P149" s="33"/>
      <c r="Q149" s="164"/>
      <c r="R149" s="128"/>
      <c r="S149" s="165"/>
      <c r="T149" s="146"/>
      <c r="U149" s="179" t="str">
        <f>_xlfn.IFNA(VLOOKUP(I149&amp;K149,※編集不可※選択項目!$S$3:$T$11,2,FALSE),"")</f>
        <v/>
      </c>
      <c r="V149" s="183"/>
      <c r="W149" s="34"/>
      <c r="X149" s="184" t="str">
        <f>IFERROR(IF(C149="","",VLOOKUP(C149&amp;I149&amp;K149&amp;W149,※編集不可※選択項目!$U$18:$V$114,2,0)),"")</f>
        <v/>
      </c>
      <c r="Y149" s="129"/>
      <c r="Z149" s="160"/>
      <c r="AA149" s="161"/>
      <c r="AB149" s="162"/>
      <c r="AC149" s="163"/>
      <c r="AD149" s="147"/>
    </row>
    <row r="150" spans="1:30" s="4" customFormat="1" ht="24.95" customHeight="1" x14ac:dyDescent="0.15">
      <c r="A150" s="32">
        <f t="shared" si="12"/>
        <v>142</v>
      </c>
      <c r="B150" s="181" t="str">
        <f t="shared" si="13"/>
        <v/>
      </c>
      <c r="C150" s="126"/>
      <c r="D150" s="181" t="str">
        <f t="shared" si="14"/>
        <v/>
      </c>
      <c r="E150" s="181" t="str">
        <f t="shared" si="11"/>
        <v/>
      </c>
      <c r="F150" s="126"/>
      <c r="G150" s="126"/>
      <c r="H150" s="116"/>
      <c r="I150" s="33"/>
      <c r="J150" s="181" t="str">
        <f t="shared" si="15"/>
        <v/>
      </c>
      <c r="K150" s="33"/>
      <c r="L150" s="33"/>
      <c r="M150" s="164"/>
      <c r="N150" s="128"/>
      <c r="O150" s="165"/>
      <c r="P150" s="33"/>
      <c r="Q150" s="164"/>
      <c r="R150" s="128"/>
      <c r="S150" s="165"/>
      <c r="T150" s="146"/>
      <c r="U150" s="179" t="str">
        <f>_xlfn.IFNA(VLOOKUP(I150&amp;K150,※編集不可※選択項目!$S$3:$T$11,2,FALSE),"")</f>
        <v/>
      </c>
      <c r="V150" s="183"/>
      <c r="W150" s="34"/>
      <c r="X150" s="184" t="str">
        <f>IFERROR(IF(C150="","",VLOOKUP(C150&amp;I150&amp;K150&amp;W150,※編集不可※選択項目!$U$18:$V$114,2,0)),"")</f>
        <v/>
      </c>
      <c r="Y150" s="129"/>
      <c r="Z150" s="160"/>
      <c r="AA150" s="161"/>
      <c r="AB150" s="162"/>
      <c r="AC150" s="163"/>
      <c r="AD150" s="147"/>
    </row>
    <row r="151" spans="1:30" s="4" customFormat="1" ht="24.95" customHeight="1" x14ac:dyDescent="0.15">
      <c r="A151" s="32">
        <f t="shared" si="12"/>
        <v>143</v>
      </c>
      <c r="B151" s="181" t="str">
        <f t="shared" si="13"/>
        <v/>
      </c>
      <c r="C151" s="126"/>
      <c r="D151" s="181" t="str">
        <f t="shared" si="14"/>
        <v/>
      </c>
      <c r="E151" s="181" t="str">
        <f t="shared" si="11"/>
        <v/>
      </c>
      <c r="F151" s="126"/>
      <c r="G151" s="126"/>
      <c r="H151" s="116"/>
      <c r="I151" s="33"/>
      <c r="J151" s="181" t="str">
        <f t="shared" si="15"/>
        <v/>
      </c>
      <c r="K151" s="33"/>
      <c r="L151" s="33"/>
      <c r="M151" s="164"/>
      <c r="N151" s="128"/>
      <c r="O151" s="165"/>
      <c r="P151" s="33"/>
      <c r="Q151" s="164"/>
      <c r="R151" s="128"/>
      <c r="S151" s="165"/>
      <c r="T151" s="146"/>
      <c r="U151" s="179" t="str">
        <f>_xlfn.IFNA(VLOOKUP(I151&amp;K151,※編集不可※選択項目!$S$3:$T$11,2,FALSE),"")</f>
        <v/>
      </c>
      <c r="V151" s="183"/>
      <c r="W151" s="34"/>
      <c r="X151" s="184" t="str">
        <f>IFERROR(IF(C151="","",VLOOKUP(C151&amp;I151&amp;K151&amp;W151,※編集不可※選択項目!$U$18:$V$114,2,0)),"")</f>
        <v/>
      </c>
      <c r="Y151" s="129"/>
      <c r="Z151" s="160"/>
      <c r="AA151" s="161"/>
      <c r="AB151" s="162"/>
      <c r="AC151" s="163"/>
      <c r="AD151" s="147"/>
    </row>
    <row r="152" spans="1:30" s="4" customFormat="1" ht="24.95" customHeight="1" x14ac:dyDescent="0.15">
      <c r="A152" s="32">
        <f t="shared" si="12"/>
        <v>144</v>
      </c>
      <c r="B152" s="181" t="str">
        <f t="shared" si="13"/>
        <v/>
      </c>
      <c r="C152" s="126"/>
      <c r="D152" s="181" t="str">
        <f t="shared" si="14"/>
        <v/>
      </c>
      <c r="E152" s="181" t="str">
        <f t="shared" si="11"/>
        <v/>
      </c>
      <c r="F152" s="126"/>
      <c r="G152" s="126"/>
      <c r="H152" s="116"/>
      <c r="I152" s="33"/>
      <c r="J152" s="181" t="str">
        <f t="shared" si="15"/>
        <v/>
      </c>
      <c r="K152" s="33"/>
      <c r="L152" s="33"/>
      <c r="M152" s="164"/>
      <c r="N152" s="128"/>
      <c r="O152" s="165"/>
      <c r="P152" s="33"/>
      <c r="Q152" s="164"/>
      <c r="R152" s="128"/>
      <c r="S152" s="165"/>
      <c r="T152" s="146"/>
      <c r="U152" s="179" t="str">
        <f>_xlfn.IFNA(VLOOKUP(I152&amp;K152,※編集不可※選択項目!$S$3:$T$11,2,FALSE),"")</f>
        <v/>
      </c>
      <c r="V152" s="183"/>
      <c r="W152" s="34"/>
      <c r="X152" s="184" t="str">
        <f>IFERROR(IF(C152="","",VLOOKUP(C152&amp;I152&amp;K152&amp;W152,※編集不可※選択項目!$U$18:$V$114,2,0)),"")</f>
        <v/>
      </c>
      <c r="Y152" s="129"/>
      <c r="Z152" s="160"/>
      <c r="AA152" s="161"/>
      <c r="AB152" s="162"/>
      <c r="AC152" s="163"/>
      <c r="AD152" s="147"/>
    </row>
    <row r="153" spans="1:30" s="4" customFormat="1" ht="24.95" customHeight="1" x14ac:dyDescent="0.15">
      <c r="A153" s="32">
        <f t="shared" si="12"/>
        <v>145</v>
      </c>
      <c r="B153" s="181" t="str">
        <f t="shared" si="13"/>
        <v/>
      </c>
      <c r="C153" s="126"/>
      <c r="D153" s="181" t="str">
        <f t="shared" si="14"/>
        <v/>
      </c>
      <c r="E153" s="181" t="str">
        <f t="shared" si="11"/>
        <v/>
      </c>
      <c r="F153" s="126"/>
      <c r="G153" s="126"/>
      <c r="H153" s="116"/>
      <c r="I153" s="33"/>
      <c r="J153" s="181" t="str">
        <f t="shared" si="15"/>
        <v/>
      </c>
      <c r="K153" s="33"/>
      <c r="L153" s="33"/>
      <c r="M153" s="164"/>
      <c r="N153" s="128"/>
      <c r="O153" s="165"/>
      <c r="P153" s="33"/>
      <c r="Q153" s="164"/>
      <c r="R153" s="128"/>
      <c r="S153" s="165"/>
      <c r="T153" s="146"/>
      <c r="U153" s="179" t="str">
        <f>_xlfn.IFNA(VLOOKUP(I153&amp;K153,※編集不可※選択項目!$S$3:$T$11,2,FALSE),"")</f>
        <v/>
      </c>
      <c r="V153" s="183"/>
      <c r="W153" s="34"/>
      <c r="X153" s="184" t="str">
        <f>IFERROR(IF(C153="","",VLOOKUP(C153&amp;I153&amp;K153&amp;W153,※編集不可※選択項目!$U$18:$V$114,2,0)),"")</f>
        <v/>
      </c>
      <c r="Y153" s="129"/>
      <c r="Z153" s="160"/>
      <c r="AA153" s="161"/>
      <c r="AB153" s="162"/>
      <c r="AC153" s="163"/>
      <c r="AD153" s="147"/>
    </row>
    <row r="154" spans="1:30" s="4" customFormat="1" ht="24.95" customHeight="1" x14ac:dyDescent="0.15">
      <c r="A154" s="32">
        <f t="shared" si="12"/>
        <v>146</v>
      </c>
      <c r="B154" s="181" t="str">
        <f t="shared" si="13"/>
        <v/>
      </c>
      <c r="C154" s="126"/>
      <c r="D154" s="181" t="str">
        <f t="shared" si="14"/>
        <v/>
      </c>
      <c r="E154" s="181" t="str">
        <f t="shared" si="11"/>
        <v/>
      </c>
      <c r="F154" s="126"/>
      <c r="G154" s="126"/>
      <c r="H154" s="116"/>
      <c r="I154" s="33"/>
      <c r="J154" s="181" t="str">
        <f t="shared" si="15"/>
        <v/>
      </c>
      <c r="K154" s="33"/>
      <c r="L154" s="33"/>
      <c r="M154" s="164"/>
      <c r="N154" s="128"/>
      <c r="O154" s="165"/>
      <c r="P154" s="33"/>
      <c r="Q154" s="164"/>
      <c r="R154" s="128"/>
      <c r="S154" s="165"/>
      <c r="T154" s="146"/>
      <c r="U154" s="179" t="str">
        <f>_xlfn.IFNA(VLOOKUP(I154&amp;K154,※編集不可※選択項目!$S$3:$T$11,2,FALSE),"")</f>
        <v/>
      </c>
      <c r="V154" s="183"/>
      <c r="W154" s="34"/>
      <c r="X154" s="184" t="str">
        <f>IFERROR(IF(C154="","",VLOOKUP(C154&amp;I154&amp;K154&amp;W154,※編集不可※選択項目!$U$18:$V$114,2,0)),"")</f>
        <v/>
      </c>
      <c r="Y154" s="129"/>
      <c r="Z154" s="160"/>
      <c r="AA154" s="161"/>
      <c r="AB154" s="162"/>
      <c r="AC154" s="163"/>
      <c r="AD154" s="147"/>
    </row>
    <row r="155" spans="1:30" s="4" customFormat="1" ht="24.95" customHeight="1" x14ac:dyDescent="0.15">
      <c r="A155" s="32">
        <f t="shared" si="12"/>
        <v>147</v>
      </c>
      <c r="B155" s="181" t="str">
        <f t="shared" si="13"/>
        <v/>
      </c>
      <c r="C155" s="126"/>
      <c r="D155" s="181" t="str">
        <f t="shared" si="14"/>
        <v/>
      </c>
      <c r="E155" s="181" t="str">
        <f t="shared" si="11"/>
        <v/>
      </c>
      <c r="F155" s="126"/>
      <c r="G155" s="126"/>
      <c r="H155" s="116"/>
      <c r="I155" s="33"/>
      <c r="J155" s="181" t="str">
        <f t="shared" si="15"/>
        <v/>
      </c>
      <c r="K155" s="33"/>
      <c r="L155" s="33"/>
      <c r="M155" s="164"/>
      <c r="N155" s="128"/>
      <c r="O155" s="165"/>
      <c r="P155" s="33"/>
      <c r="Q155" s="164"/>
      <c r="R155" s="128"/>
      <c r="S155" s="165"/>
      <c r="T155" s="146"/>
      <c r="U155" s="179" t="str">
        <f>_xlfn.IFNA(VLOOKUP(I155&amp;K155,※編集不可※選択項目!$S$3:$T$11,2,FALSE),"")</f>
        <v/>
      </c>
      <c r="V155" s="183"/>
      <c r="W155" s="34"/>
      <c r="X155" s="184" t="str">
        <f>IFERROR(IF(C155="","",VLOOKUP(C155&amp;I155&amp;K155&amp;W155,※編集不可※選択項目!$U$18:$V$114,2,0)),"")</f>
        <v/>
      </c>
      <c r="Y155" s="129"/>
      <c r="Z155" s="160"/>
      <c r="AA155" s="161"/>
      <c r="AB155" s="162"/>
      <c r="AC155" s="163"/>
      <c r="AD155" s="147"/>
    </row>
    <row r="156" spans="1:30" s="4" customFormat="1" ht="24.95" customHeight="1" x14ac:dyDescent="0.15">
      <c r="A156" s="32">
        <f t="shared" si="12"/>
        <v>148</v>
      </c>
      <c r="B156" s="181" t="str">
        <f t="shared" si="13"/>
        <v/>
      </c>
      <c r="C156" s="126"/>
      <c r="D156" s="181" t="str">
        <f t="shared" si="14"/>
        <v/>
      </c>
      <c r="E156" s="181" t="str">
        <f t="shared" si="11"/>
        <v/>
      </c>
      <c r="F156" s="126"/>
      <c r="G156" s="126"/>
      <c r="H156" s="116"/>
      <c r="I156" s="33"/>
      <c r="J156" s="181" t="str">
        <f t="shared" si="15"/>
        <v/>
      </c>
      <c r="K156" s="33"/>
      <c r="L156" s="33"/>
      <c r="M156" s="164"/>
      <c r="N156" s="128"/>
      <c r="O156" s="165"/>
      <c r="P156" s="33"/>
      <c r="Q156" s="164"/>
      <c r="R156" s="128"/>
      <c r="S156" s="165"/>
      <c r="T156" s="146"/>
      <c r="U156" s="179" t="str">
        <f>_xlfn.IFNA(VLOOKUP(I156&amp;K156,※編集不可※選択項目!$S$3:$T$11,2,FALSE),"")</f>
        <v/>
      </c>
      <c r="V156" s="183"/>
      <c r="W156" s="34"/>
      <c r="X156" s="184" t="str">
        <f>IFERROR(IF(C156="","",VLOOKUP(C156&amp;I156&amp;K156&amp;W156,※編集不可※選択項目!$U$18:$V$114,2,0)),"")</f>
        <v/>
      </c>
      <c r="Y156" s="129"/>
      <c r="Z156" s="160"/>
      <c r="AA156" s="161"/>
      <c r="AB156" s="162"/>
      <c r="AC156" s="163"/>
      <c r="AD156" s="147"/>
    </row>
    <row r="157" spans="1:30" s="4" customFormat="1" ht="24.95" customHeight="1" x14ac:dyDescent="0.15">
      <c r="A157" s="32">
        <f t="shared" si="12"/>
        <v>149</v>
      </c>
      <c r="B157" s="181" t="str">
        <f t="shared" si="13"/>
        <v/>
      </c>
      <c r="C157" s="126"/>
      <c r="D157" s="181" t="str">
        <f t="shared" si="14"/>
        <v/>
      </c>
      <c r="E157" s="181" t="str">
        <f t="shared" si="11"/>
        <v/>
      </c>
      <c r="F157" s="126"/>
      <c r="G157" s="126"/>
      <c r="H157" s="116"/>
      <c r="I157" s="33"/>
      <c r="J157" s="181" t="str">
        <f t="shared" si="15"/>
        <v/>
      </c>
      <c r="K157" s="33"/>
      <c r="L157" s="33"/>
      <c r="M157" s="164"/>
      <c r="N157" s="128"/>
      <c r="O157" s="165"/>
      <c r="P157" s="33"/>
      <c r="Q157" s="164"/>
      <c r="R157" s="128"/>
      <c r="S157" s="165"/>
      <c r="T157" s="146"/>
      <c r="U157" s="179" t="str">
        <f>_xlfn.IFNA(VLOOKUP(I157&amp;K157,※編集不可※選択項目!$S$3:$T$11,2,FALSE),"")</f>
        <v/>
      </c>
      <c r="V157" s="183"/>
      <c r="W157" s="34"/>
      <c r="X157" s="184" t="str">
        <f>IFERROR(IF(C157="","",VLOOKUP(C157&amp;I157&amp;K157&amp;W157,※編集不可※選択項目!$U$18:$V$114,2,0)),"")</f>
        <v/>
      </c>
      <c r="Y157" s="129"/>
      <c r="Z157" s="160"/>
      <c r="AA157" s="161"/>
      <c r="AB157" s="162"/>
      <c r="AC157" s="163"/>
      <c r="AD157" s="147"/>
    </row>
    <row r="158" spans="1:30" s="4" customFormat="1" ht="24.95" customHeight="1" x14ac:dyDescent="0.15">
      <c r="A158" s="32">
        <f t="shared" si="12"/>
        <v>150</v>
      </c>
      <c r="B158" s="181" t="str">
        <f t="shared" si="13"/>
        <v/>
      </c>
      <c r="C158" s="126"/>
      <c r="D158" s="181" t="str">
        <f t="shared" si="14"/>
        <v/>
      </c>
      <c r="E158" s="181" t="str">
        <f t="shared" si="11"/>
        <v/>
      </c>
      <c r="F158" s="126"/>
      <c r="G158" s="126"/>
      <c r="H158" s="116"/>
      <c r="I158" s="33"/>
      <c r="J158" s="181" t="str">
        <f t="shared" si="15"/>
        <v/>
      </c>
      <c r="K158" s="33"/>
      <c r="L158" s="33"/>
      <c r="M158" s="164"/>
      <c r="N158" s="128"/>
      <c r="O158" s="165"/>
      <c r="P158" s="33"/>
      <c r="Q158" s="164"/>
      <c r="R158" s="128"/>
      <c r="S158" s="165"/>
      <c r="T158" s="146"/>
      <c r="U158" s="179" t="str">
        <f>_xlfn.IFNA(VLOOKUP(I158&amp;K158,※編集不可※選択項目!$S$3:$T$11,2,FALSE),"")</f>
        <v/>
      </c>
      <c r="V158" s="183"/>
      <c r="W158" s="34"/>
      <c r="X158" s="184" t="str">
        <f>IFERROR(IF(C158="","",VLOOKUP(C158&amp;I158&amp;K158&amp;W158,※編集不可※選択項目!$U$18:$V$114,2,0)),"")</f>
        <v/>
      </c>
      <c r="Y158" s="129"/>
      <c r="Z158" s="160"/>
      <c r="AA158" s="161"/>
      <c r="AB158" s="162"/>
      <c r="AC158" s="163"/>
      <c r="AD158" s="147"/>
    </row>
    <row r="159" spans="1:30" x14ac:dyDescent="0.15">
      <c r="A159" s="5" t="s">
        <v>136</v>
      </c>
      <c r="B159" s="5" t="s">
        <v>136</v>
      </c>
      <c r="C159" s="5" t="s">
        <v>136</v>
      </c>
      <c r="D159" s="5" t="s">
        <v>136</v>
      </c>
      <c r="E159" s="5" t="s">
        <v>136</v>
      </c>
      <c r="F159" s="5" t="s">
        <v>136</v>
      </c>
      <c r="G159" s="5" t="s">
        <v>136</v>
      </c>
      <c r="H159" s="5" t="s">
        <v>136</v>
      </c>
      <c r="I159" s="5" t="s">
        <v>136</v>
      </c>
      <c r="J159" s="5" t="s">
        <v>136</v>
      </c>
      <c r="K159" s="5" t="s">
        <v>136</v>
      </c>
      <c r="L159" s="5" t="s">
        <v>136</v>
      </c>
      <c r="M159" s="5" t="s">
        <v>136</v>
      </c>
      <c r="N159" s="5" t="s">
        <v>136</v>
      </c>
      <c r="O159" s="5" t="s">
        <v>136</v>
      </c>
      <c r="P159" s="5" t="s">
        <v>136</v>
      </c>
      <c r="Q159" s="5" t="s">
        <v>136</v>
      </c>
      <c r="R159" s="5" t="s">
        <v>136</v>
      </c>
      <c r="S159" s="5" t="s">
        <v>136</v>
      </c>
      <c r="T159" s="5" t="s">
        <v>136</v>
      </c>
      <c r="U159" s="5" t="s">
        <v>136</v>
      </c>
      <c r="V159" s="5" t="s">
        <v>136</v>
      </c>
      <c r="W159" s="5" t="s">
        <v>136</v>
      </c>
      <c r="X159" s="5" t="s">
        <v>136</v>
      </c>
      <c r="Y159" s="5" t="s">
        <v>136</v>
      </c>
      <c r="Z159" s="5" t="s">
        <v>136</v>
      </c>
      <c r="AA159" s="5" t="s">
        <v>136</v>
      </c>
      <c r="AB159" s="5" t="s">
        <v>136</v>
      </c>
      <c r="AC159" s="5" t="s">
        <v>136</v>
      </c>
      <c r="AD159" s="147"/>
    </row>
  </sheetData>
  <sheetProtection algorithmName="SHA-512" hashValue="xX8Oj/s0AvL4+QBkbvhkE5zZm2/siOHWdBYB6WLX4TTdJm+c6HqX1HbyUIoAWhoYkCaIodnvgi+mMOsUpqaW4A==" saltValue="F52UQ9/hrs9GeRko++8VJQ==" spinCount="100000" sheet="1" objects="1" scenarios="1" autoFilter="0"/>
  <autoFilter ref="A7:AC7" xr:uid="{7B3DC44C-BF99-4AEC-834B-F2B150CC0063}"/>
  <dataConsolidate link="1"/>
  <mergeCells count="6">
    <mergeCell ref="C2:D2"/>
    <mergeCell ref="M4:O4"/>
    <mergeCell ref="Q4:S4"/>
    <mergeCell ref="L5:T5"/>
    <mergeCell ref="M6:O6"/>
    <mergeCell ref="Q6:S6"/>
  </mergeCells>
  <phoneticPr fontId="11"/>
  <conditionalFormatting sqref="C2 F2 H2">
    <cfRule type="expression" dxfId="87" priority="105">
      <formula>AND($J$2&gt;0,C2="")</formula>
    </cfRule>
  </conditionalFormatting>
  <conditionalFormatting sqref="F9:F158">
    <cfRule type="expression" dxfId="86" priority="107">
      <formula>AND($B9&lt;&gt;"",$F9="")</formula>
    </cfRule>
  </conditionalFormatting>
  <conditionalFormatting sqref="G9:G158">
    <cfRule type="duplicateValues" dxfId="85" priority="33"/>
    <cfRule type="expression" dxfId="84" priority="34">
      <formula>$G9&lt;&gt;""</formula>
    </cfRule>
    <cfRule type="expression" dxfId="83" priority="58">
      <formula>AND($C9&lt;&gt;"",$AC9="")</formula>
    </cfRule>
  </conditionalFormatting>
  <conditionalFormatting sqref="H9:H158">
    <cfRule type="duplicateValues" dxfId="82" priority="104"/>
  </conditionalFormatting>
  <conditionalFormatting sqref="I9:I158">
    <cfRule type="expression" dxfId="81" priority="109">
      <formula>AND($B9&lt;&gt;"",$I9="")</formula>
    </cfRule>
  </conditionalFormatting>
  <conditionalFormatting sqref="K9:K158">
    <cfRule type="expression" dxfId="79" priority="35">
      <formula>AND(COUNTIF(I9,"*Low*")=0,I9&lt;&gt;"")</formula>
    </cfRule>
    <cfRule type="expression" dxfId="78" priority="84">
      <formula>AND(COUNTIF($I9,"*Low*")=1,$K9="")</formula>
    </cfRule>
  </conditionalFormatting>
  <conditionalFormatting sqref="K9:T158">
    <cfRule type="expression" dxfId="77" priority="65">
      <formula>K9&lt;&gt;""</formula>
    </cfRule>
    <cfRule type="expression" dxfId="76" priority="93">
      <formula>$C9&lt;&gt;""</formula>
    </cfRule>
  </conditionalFormatting>
  <conditionalFormatting sqref="L9:O158">
    <cfRule type="expression" dxfId="75" priority="7">
      <formula>AND(COUNTIF($I9,"*複層*")=0,$I9&lt;&gt;"")</formula>
    </cfRule>
    <cfRule type="expression" dxfId="74" priority="74">
      <formula>AND(COUNTIF($I9,"*複層*")=1,$I9&lt;&gt;"")</formula>
    </cfRule>
  </conditionalFormatting>
  <conditionalFormatting sqref="L9:S158">
    <cfRule type="expression" dxfId="73" priority="23">
      <formula>$T9&lt;&gt;""</formula>
    </cfRule>
  </conditionalFormatting>
  <conditionalFormatting sqref="O9:O158">
    <cfRule type="expression" dxfId="72" priority="17">
      <formula>$N9="以上"</formula>
    </cfRule>
  </conditionalFormatting>
  <conditionalFormatting sqref="P9:S158">
    <cfRule type="expression" dxfId="71" priority="2">
      <formula>AND(COUNTIF($I9,"*三層複層*")=0,$I9&lt;&gt;"")</formula>
    </cfRule>
    <cfRule type="expression" dxfId="70" priority="76">
      <formula>AND(COUNTIF($I9,"*三層複層*")=1,$I9&lt;&gt;"")</formula>
    </cfRule>
  </conditionalFormatting>
  <conditionalFormatting sqref="S9:S158">
    <cfRule type="expression" dxfId="69" priority="9">
      <formula>$R9="以上"</formula>
    </cfRule>
  </conditionalFormatting>
  <conditionalFormatting sqref="T9:T158">
    <cfRule type="cellIs" dxfId="68" priority="55" operator="greaterThanOrEqual">
      <formula>1.95</formula>
    </cfRule>
    <cfRule type="expression" dxfId="67" priority="69">
      <formula>AND($L9&lt;&gt;"",$M9&lt;&gt;"",$N9&lt;&gt;"")</formula>
    </cfRule>
    <cfRule type="expression" dxfId="66" priority="70">
      <formula>AND($I9&lt;&gt;"",$T9="")</formula>
    </cfRule>
  </conditionalFormatting>
  <conditionalFormatting sqref="V9:V158">
    <cfRule type="cellIs" dxfId="65" priority="6" operator="greaterThan">
      <formula>3.54</formula>
    </cfRule>
  </conditionalFormatting>
  <conditionalFormatting sqref="V9:Y158">
    <cfRule type="expression" dxfId="64" priority="43">
      <formula>V9&lt;&gt;""</formula>
    </cfRule>
    <cfRule type="expression" dxfId="63" priority="700">
      <formula>$C9&lt;&gt;""</formula>
    </cfRule>
  </conditionalFormatting>
  <conditionalFormatting sqref="X9:X158">
    <cfRule type="expression" dxfId="62" priority="1">
      <formula>$C9&lt;&gt;""</formula>
    </cfRule>
  </conditionalFormatting>
  <conditionalFormatting sqref="Z9:Z158">
    <cfRule type="expression" dxfId="61" priority="3">
      <formula>$Z9&lt;&gt;""</formula>
    </cfRule>
    <cfRule type="expression" dxfId="60" priority="704">
      <formula>COUNTIF($G9,"*■*")=0</formula>
    </cfRule>
    <cfRule type="expression" dxfId="59" priority="705">
      <formula>COUNTIF($G9,"*■*")=1</formula>
    </cfRule>
  </conditionalFormatting>
  <conditionalFormatting sqref="AB9:AB158">
    <cfRule type="expression" dxfId="58" priority="706">
      <formula>AND($B9&lt;&gt;"",$AB9="")</formula>
    </cfRule>
  </conditionalFormatting>
  <conditionalFormatting sqref="AC9:AC158">
    <cfRule type="expression" dxfId="57" priority="59">
      <formula>$AC9&lt;&gt;""</formula>
    </cfRule>
    <cfRule type="expression" dxfId="56" priority="60">
      <formula>AND($C9&lt;&gt;"",$G9="")</formula>
    </cfRule>
  </conditionalFormatting>
  <dataValidations xWindow="533" yWindow="460" count="20">
    <dataValidation type="custom" operator="greaterThanOrEqual" allowBlank="1" showInputMessage="1" showErrorMessage="1" error="有効数字二桁までの入力としてください。" sqref="T9:T158" xr:uid="{15DF977C-E98B-44B1-A651-9138FF78FFEC}">
      <formula1>$T9*100=INT($T9*100)</formula1>
    </dataValidation>
    <dataValidation type="list" allowBlank="1" showInputMessage="1" showErrorMessage="1" sqref="N9:N158 R9:R158" xr:uid="{7BAF864B-DDB3-4334-B2B2-0EBC7F562478}">
      <formula1>"～,以上"</formula1>
    </dataValidation>
    <dataValidation type="list" allowBlank="1" showInputMessage="1" showErrorMessage="1" sqref="U5:AC5 B5:L5" xr:uid="{1E147E67-D23D-40B8-B8AC-71A44B892706}">
      <formula1>"必須,任意,自動反映,必須（条件付き）"</formula1>
    </dataValidation>
    <dataValidation type="list" operator="lessThanOrEqual" allowBlank="1" showInputMessage="1" showErrorMessage="1" error="プルダウンから選択してください。" sqref="AB9:AB158" xr:uid="{0D35470E-13BC-41D3-98C7-8EA466C4B6FE}">
      <formula1>"1,0"</formula1>
    </dataValidation>
    <dataValidation type="textLength" operator="lessThanOrEqual" allowBlank="1" showInputMessage="1" showErrorMessage="1" error="60文字以内で入力してください。" sqref="F9:F158" xr:uid="{12D5B64F-63BF-4077-BF81-5203D36EA287}">
      <formula1>60</formula1>
    </dataValidation>
    <dataValidation type="custom" imeMode="halfAlpha" allowBlank="1" showErrorMessage="1" errorTitle="エラー" error="小数点第二位までの入力としてください。" prompt="入力誤りにご注意ください" sqref="X9:X158" xr:uid="{6899D34D-4158-46D0-9802-54FA02EDDBB0}">
      <formula1>$Z9*100=INT($Z9*100)</formula1>
    </dataValidation>
    <dataValidation type="textLength" operator="lessThanOrEqual" allowBlank="1" showInputMessage="1" showErrorMessage="1" error="40文字以内で入力してください。" sqref="H9:H158 AA9:AA158" xr:uid="{2ACE1807-82BF-4D98-85A7-FB5485285159}">
      <formula1>40</formula1>
    </dataValidation>
    <dataValidation type="textLength" imeMode="halfAlpha" operator="lessThanOrEqual" allowBlank="1" showInputMessage="1" showErrorMessage="1" error="200文字以内で入力してください。" sqref="Z9:Z158" xr:uid="{96841BEB-A084-4CAF-8EEB-E28F276B70EE}">
      <formula1>200</formula1>
    </dataValidation>
    <dataValidation type="textLength" operator="lessThanOrEqual" allowBlank="1" showInputMessage="1" showErrorMessage="1" sqref="J9:J158 D9:E158" xr:uid="{E025FF47-E313-4FCE-B265-DB88D20B7D62}">
      <formula1>40</formula1>
    </dataValidation>
    <dataValidation type="textLength" operator="lessThanOrEqual" allowBlank="1" showErrorMessage="1" error="40字以内で入力してください。" prompt="40字以内で入力してください。" sqref="H2 C2" xr:uid="{6D1DC8EF-574A-4882-A523-61E67C18CB96}">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09A092DA-7708-4130-8EFF-26C5A85AE305}">
      <formula1>40</formula1>
    </dataValidation>
    <dataValidation imeMode="halfAlpha" allowBlank="1" showInputMessage="1" showErrorMessage="1" sqref="AC8 Q8 T8 M8 V8:W8 Y8:AA8" xr:uid="{3B87C36B-97F7-4D6B-9F4D-DE94BA3729DA}"/>
    <dataValidation imeMode="fullKatakana" operator="lessThanOrEqual" allowBlank="1" showInputMessage="1" showErrorMessage="1" sqref="E2 I2" xr:uid="{1937DF41-1D99-4AAE-BF0E-F7FAA98DE7FE}"/>
    <dataValidation type="textLength" operator="lessThanOrEqual" allowBlank="1" showInputMessage="1" showErrorMessage="1" error="50文字以内で入力してください。" sqref="G9:G158" xr:uid="{7C67285C-A4D2-4E07-96AD-CD317A4C38B5}">
      <formula1>50</formula1>
    </dataValidation>
    <dataValidation operator="lessThanOrEqual" allowBlank="1" showInputMessage="1" showErrorMessage="1" error="40文字以内で入力してください。" sqref="AC9:AC158" xr:uid="{F841D919-89AE-40D4-818D-75911D2091E8}"/>
    <dataValidation type="custom" imeMode="halfAlpha" allowBlank="1" showInputMessage="1" showErrorMessage="1" error="小数点第一位までの入力としてください。" sqref="O9:O158" xr:uid="{2FE7F099-08BC-465D-A9F0-9023F80237A0}">
      <formula1>$O9*10=INT($O9*10)</formula1>
    </dataValidation>
    <dataValidation type="custom" imeMode="halfAlpha" allowBlank="1" showInputMessage="1" showErrorMessage="1" error="小数点第一位までの入力としてください。" sqref="M9:M158" xr:uid="{78ABF3DD-26F6-4427-A80E-9282AAFAEE4C}">
      <formula1>$M9*10=INT($M9*10)</formula1>
    </dataValidation>
    <dataValidation type="custom" imeMode="halfAlpha" allowBlank="1" showInputMessage="1" showErrorMessage="1" error="小数点第一位までの入力としてください。" sqref="S9:S158" xr:uid="{9682C48A-4D51-4DE0-8D56-81F231113799}">
      <formula1>$S9*10=INT($S9*10)</formula1>
    </dataValidation>
    <dataValidation type="custom" imeMode="halfAlpha" allowBlank="1" showInputMessage="1" showErrorMessage="1" error="小数点第一位までの入力としてください。" sqref="Q9:Q158" xr:uid="{58968259-31A9-4A6D-9C0F-D5775BD1CBCF}">
      <formula1>$Q9*10=INT($Q9*10)</formula1>
    </dataValidation>
    <dataValidation type="custom" imeMode="halfAlpha" operator="greaterThanOrEqual" allowBlank="1" showInputMessage="1" showErrorMessage="1" error="小数点第二位までの入力としてください。" sqref="V9:V158" xr:uid="{A3D1B81B-2142-4339-BD7E-F1EED3C184AC}">
      <formula1>$V9*100=INT($V9*100)</formula1>
    </dataValidation>
  </dataValidations>
  <pageMargins left="0.23622047244094491" right="0.23622047244094491" top="0.74803149606299213" bottom="0.74803149606299213" header="0.31496062992125984" footer="0.31496062992125984"/>
  <pageSetup paperSize="8" scale="24"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726" id="{CACCC668-5FB8-42F8-8E1F-6FAE6305676F}">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xWindow="533" yWindow="460" count="9">
        <x14:dataValidation type="list" allowBlank="1" showInputMessage="1" showErrorMessage="1" xr:uid="{2D4B7126-C7F4-4F6D-A3A1-B9137A263CE3}">
          <x14:formula1>
            <xm:f>IF(COUNTIF($I9,"*Low*")=1,※編集不可※選択項目!$H$3:$H$4,※編集不可※選択項目!$H$6)</xm:f>
          </x14:formula1>
          <xm:sqref>K9:K158</xm:sqref>
        </x14:dataValidation>
        <x14:dataValidation type="list" allowBlank="1" showInputMessage="1" showErrorMessage="1" error="プルダウンから選択してください。" xr:uid="{8704A3D9-31B0-4107-B757-DB06CEAA7B1B}">
          <x14:formula1>
            <xm:f>※編集不可※選択項目!$E$3:$E$7</xm:f>
          </x14:formula1>
          <xm:sqref>W9:W158</xm:sqref>
        </x14:dataValidation>
        <x14:dataValidation type="list" allowBlank="1" showInputMessage="1" showErrorMessage="1" xr:uid="{7D65C2D3-5608-4967-9AAF-01C66ECC4528}">
          <x14:formula1>
            <xm:f>※編集不可※選択項目!$B$4:$B$5</xm:f>
          </x14:formula1>
          <xm:sqref>C9:C158</xm:sqref>
        </x14:dataValidation>
        <x14:dataValidation type="list" allowBlank="1" showInputMessage="1" showErrorMessage="1" xr:uid="{BBD3F57B-C0C2-452B-8C80-D35B8F5541F5}">
          <x14:formula1>
            <xm:f>※編集不可※選択項目!$F$3:$F$8</xm:f>
          </x14:formula1>
          <xm:sqref>I9:I158</xm:sqref>
        </x14:dataValidation>
        <x14:dataValidation type="list" imeMode="halfAlpha" allowBlank="1" showErrorMessage="1" errorTitle="エラー" error="正しい数値を入力してください" prompt="入力誤りにご注意ください" xr:uid="{85E1CA10-7BE7-4A10-B3E4-B7B60D9229FD}">
          <x14:formula1>
            <xm:f>※編集不可※選択項目!$D$3:$D$12</xm:f>
          </x14:formula1>
          <xm:sqref>Y9:Y158</xm:sqref>
        </x14:dataValidation>
        <x14:dataValidation type="list" allowBlank="1" showInputMessage="1" showErrorMessage="1" xr:uid="{46313EE5-07C0-42CF-9B74-A1D28213B721}">
          <x14:formula1>
            <xm:f>IF(COUNTIF($I9,"*三層複層*")=1,※編集不可※選択項目!$G$3:$G$9,※編集不可※選択項目!$G$19)</xm:f>
          </x14:formula1>
          <xm:sqref>P9:P158</xm:sqref>
        </x14:dataValidation>
        <x14:dataValidation type="list" allowBlank="1" showInputMessage="1" showErrorMessage="1" error="小数点第二位までの数値を入力してください。" prompt="入力誤りにご注意ください" xr:uid="{7639CE20-A40D-4543-BDE1-04D02C69C871}">
          <x14:formula1>
            <xm:f>※編集不可※選択項目!$E$3:$E$8</xm:f>
          </x14:formula1>
          <xm:sqref>W9:W158</xm:sqref>
        </x14:dataValidation>
        <x14:dataValidation type="list" imeMode="halfAlpha" allowBlank="1" showInputMessage="1" showErrorMessage="1" xr:uid="{AB5A425C-8A72-48B0-AE6E-3ABED51C82CC}">
          <x14:formula1>
            <xm:f>※編集不可※選択項目!$E$3:$E$7</xm:f>
          </x14:formula1>
          <xm:sqref>W9:W158</xm:sqref>
        </x14:dataValidation>
        <x14:dataValidation type="list" allowBlank="1" showInputMessage="1" showErrorMessage="1" xr:uid="{BA42E5D1-C62A-4440-95BC-05A109A6AA1F}">
          <x14:formula1>
            <xm:f>IF(COUNTIF($I9,"*複層*")=1,※編集不可※選択項目!$G$3:$G$9,※編集不可※選択項目!$G$19)</xm:f>
          </x14:formula1>
          <xm:sqref>L9:L158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482B6-54E5-46C9-9FCC-06E6260AB424}">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5" x14ac:dyDescent="0.15"/>
  <cols>
    <col min="1" max="1" width="10.625" style="5" customWidth="1"/>
    <col min="2" max="2" width="11.625" style="1" bestFit="1" customWidth="1"/>
    <col min="3" max="3" width="16.125" style="1" bestFit="1" customWidth="1"/>
    <col min="4" max="4" width="36.5" style="1" customWidth="1"/>
    <col min="5" max="5" width="35.625" style="1" customWidth="1"/>
    <col min="6" max="6" width="73.125" style="1" customWidth="1"/>
    <col min="7" max="7" width="50" style="1" customWidth="1"/>
    <col min="8" max="8" width="41.875" style="1" customWidth="1"/>
    <col min="9" max="9" width="27.375" style="1" bestFit="1" customWidth="1"/>
    <col min="10" max="11" width="18.125" style="1" bestFit="1" customWidth="1"/>
    <col min="12" max="12" width="21.5" style="1" customWidth="1"/>
    <col min="13" max="13" width="9.625" style="1" customWidth="1"/>
    <col min="14" max="14" width="5.625" style="1" customWidth="1"/>
    <col min="15" max="15" width="9.625" style="1" customWidth="1"/>
    <col min="16" max="16" width="21.5" style="1" customWidth="1"/>
    <col min="17" max="17" width="9.625" style="1" customWidth="1"/>
    <col min="18" max="18" width="5.625" style="1" customWidth="1"/>
    <col min="19" max="19" width="9.625" style="1" customWidth="1"/>
    <col min="20" max="20" width="39.5" style="1" bestFit="1" customWidth="1"/>
    <col min="21" max="21" width="25.125" style="1" bestFit="1" customWidth="1"/>
    <col min="22" max="22" width="28.625" style="1" customWidth="1"/>
    <col min="23" max="23" width="21.625" style="1" bestFit="1" customWidth="1"/>
    <col min="24" max="24" width="26.625" style="1" bestFit="1" customWidth="1"/>
    <col min="25" max="25" width="26.625" style="1" customWidth="1"/>
    <col min="26" max="26" width="37.5" style="1" customWidth="1"/>
    <col min="27" max="27" width="37.875" style="1" customWidth="1"/>
    <col min="28" max="28" width="27.625" style="1" bestFit="1" customWidth="1"/>
    <col min="29" max="29" width="90.875" style="1" customWidth="1"/>
    <col min="30" max="16384" width="9" style="1"/>
  </cols>
  <sheetData>
    <row r="1" spans="1:31" s="2" customFormat="1" ht="41.25" customHeight="1" x14ac:dyDescent="0.15">
      <c r="A1" s="49" t="s">
        <v>108</v>
      </c>
      <c r="B1" s="94"/>
      <c r="C1" s="94"/>
      <c r="D1" s="94"/>
      <c r="E1" s="94"/>
      <c r="F1" s="94"/>
      <c r="G1" s="95"/>
      <c r="H1" s="94"/>
      <c r="I1" s="94"/>
      <c r="J1" s="117"/>
      <c r="K1" s="77"/>
      <c r="L1" s="77"/>
      <c r="M1" s="77"/>
      <c r="N1" s="77"/>
      <c r="O1" s="77"/>
      <c r="P1" s="77"/>
      <c r="Q1" s="77"/>
      <c r="R1" s="77"/>
      <c r="S1" s="77"/>
      <c r="T1" s="77"/>
      <c r="U1" s="77"/>
      <c r="W1" s="78"/>
      <c r="AE1" s="2" t="s">
        <v>86</v>
      </c>
    </row>
    <row r="2" spans="1:31" s="20" customFormat="1" ht="60" customHeight="1" x14ac:dyDescent="0.15">
      <c r="A2" s="98" t="s">
        <v>148</v>
      </c>
      <c r="B2" s="98"/>
      <c r="C2" s="216"/>
      <c r="D2" s="216"/>
      <c r="E2" s="97" t="s">
        <v>150</v>
      </c>
      <c r="F2" s="124"/>
      <c r="G2" s="96" t="s">
        <v>2</v>
      </c>
      <c r="H2" s="125"/>
      <c r="I2" s="96" t="s">
        <v>3</v>
      </c>
      <c r="J2" s="182">
        <f>COUNTIF($B$9:$B$200,"断熱窓")</f>
        <v>0</v>
      </c>
      <c r="AA2" s="79"/>
    </row>
    <row r="3" spans="1:31" s="2" customFormat="1" ht="15" customHeight="1" thickBot="1" x14ac:dyDescent="0.2">
      <c r="A3" s="72"/>
      <c r="B3" s="73"/>
      <c r="C3" s="73"/>
      <c r="D3" s="74"/>
      <c r="E3" s="75"/>
      <c r="F3" s="74"/>
      <c r="G3" s="74"/>
      <c r="H3" s="74"/>
      <c r="I3" s="74"/>
      <c r="J3" s="123"/>
      <c r="K3" s="75"/>
      <c r="L3" s="75"/>
      <c r="M3" s="75"/>
      <c r="N3" s="75"/>
      <c r="O3" s="75"/>
      <c r="P3" s="75"/>
      <c r="Q3" s="75"/>
      <c r="R3" s="75"/>
      <c r="S3" s="75"/>
      <c r="T3" s="75"/>
      <c r="U3" s="75"/>
      <c r="V3" s="74"/>
      <c r="W3" s="76"/>
      <c r="X3" s="74"/>
      <c r="Y3" s="74"/>
    </row>
    <row r="4" spans="1:31" s="2" customFormat="1" ht="19.5" x14ac:dyDescent="0.15">
      <c r="A4" s="50" t="s">
        <v>0</v>
      </c>
      <c r="B4" s="51">
        <f t="shared" ref="B4:M4" si="0">COLUMN()-1</f>
        <v>1</v>
      </c>
      <c r="C4" s="51">
        <f t="shared" si="0"/>
        <v>2</v>
      </c>
      <c r="D4" s="51">
        <f t="shared" si="0"/>
        <v>3</v>
      </c>
      <c r="E4" s="51">
        <f>COLUMN()-1</f>
        <v>4</v>
      </c>
      <c r="F4" s="51">
        <f>COLUMN()-1</f>
        <v>5</v>
      </c>
      <c r="G4" s="51">
        <f t="shared" si="0"/>
        <v>6</v>
      </c>
      <c r="H4" s="51">
        <f t="shared" si="0"/>
        <v>7</v>
      </c>
      <c r="I4" s="99">
        <f t="shared" si="0"/>
        <v>8</v>
      </c>
      <c r="J4" s="131">
        <f t="shared" si="0"/>
        <v>9</v>
      </c>
      <c r="K4" s="99">
        <f t="shared" si="0"/>
        <v>10</v>
      </c>
      <c r="L4" s="99">
        <f t="shared" si="0"/>
        <v>11</v>
      </c>
      <c r="M4" s="227">
        <f t="shared" si="0"/>
        <v>12</v>
      </c>
      <c r="N4" s="228"/>
      <c r="O4" s="229"/>
      <c r="P4" s="99">
        <v>13</v>
      </c>
      <c r="Q4" s="227">
        <v>14</v>
      </c>
      <c r="R4" s="228"/>
      <c r="S4" s="229"/>
      <c r="T4" s="51">
        <v>15</v>
      </c>
      <c r="U4" s="51">
        <v>16</v>
      </c>
      <c r="V4" s="51">
        <v>17</v>
      </c>
      <c r="W4" s="51">
        <v>18</v>
      </c>
      <c r="X4" s="51">
        <v>19</v>
      </c>
      <c r="Y4" s="51">
        <v>20</v>
      </c>
      <c r="Z4" s="51">
        <v>21</v>
      </c>
      <c r="AA4" s="51">
        <v>22</v>
      </c>
      <c r="AB4" s="51">
        <v>23</v>
      </c>
      <c r="AC4" s="52">
        <v>24</v>
      </c>
    </row>
    <row r="5" spans="1:31" s="2" customFormat="1" ht="19.5" x14ac:dyDescent="0.15">
      <c r="A5" s="22" t="s">
        <v>4</v>
      </c>
      <c r="B5" s="23" t="s">
        <v>10</v>
      </c>
      <c r="C5" s="23" t="s">
        <v>9</v>
      </c>
      <c r="D5" s="22" t="s">
        <v>10</v>
      </c>
      <c r="E5" s="22" t="s">
        <v>10</v>
      </c>
      <c r="F5" s="22" t="s">
        <v>9</v>
      </c>
      <c r="G5" s="22" t="s">
        <v>64</v>
      </c>
      <c r="H5" s="22" t="s">
        <v>9</v>
      </c>
      <c r="I5" s="22" t="s">
        <v>9</v>
      </c>
      <c r="J5" s="24" t="s">
        <v>10</v>
      </c>
      <c r="K5" s="22" t="s">
        <v>11</v>
      </c>
      <c r="L5" s="214" t="s">
        <v>190</v>
      </c>
      <c r="M5" s="217"/>
      <c r="N5" s="217"/>
      <c r="O5" s="217"/>
      <c r="P5" s="217"/>
      <c r="Q5" s="217"/>
      <c r="R5" s="217"/>
      <c r="S5" s="217"/>
      <c r="T5" s="215"/>
      <c r="U5" s="22" t="s">
        <v>10</v>
      </c>
      <c r="V5" s="22" t="s">
        <v>9</v>
      </c>
      <c r="W5" s="22" t="s">
        <v>9</v>
      </c>
      <c r="X5" s="22" t="s">
        <v>10</v>
      </c>
      <c r="Y5" s="22" t="s">
        <v>9</v>
      </c>
      <c r="Z5" s="22" t="s">
        <v>11</v>
      </c>
      <c r="AA5" s="22" t="s">
        <v>64</v>
      </c>
      <c r="AB5" s="22" t="s">
        <v>9</v>
      </c>
      <c r="AC5" s="45" t="s">
        <v>64</v>
      </c>
    </row>
    <row r="6" spans="1:31" s="26" customFormat="1" ht="47.25" customHeight="1" x14ac:dyDescent="0.3">
      <c r="A6" s="175" t="s">
        <v>1</v>
      </c>
      <c r="B6" s="59" t="s">
        <v>17</v>
      </c>
      <c r="C6" s="59" t="s">
        <v>51</v>
      </c>
      <c r="D6" s="56" t="s">
        <v>148</v>
      </c>
      <c r="E6" s="58" t="s">
        <v>197</v>
      </c>
      <c r="F6" s="58" t="s">
        <v>44</v>
      </c>
      <c r="G6" s="58" t="s">
        <v>151</v>
      </c>
      <c r="H6" s="80" t="s">
        <v>199</v>
      </c>
      <c r="I6" s="80" t="s">
        <v>20</v>
      </c>
      <c r="J6" s="58" t="s">
        <v>167</v>
      </c>
      <c r="K6" s="58" t="s">
        <v>77</v>
      </c>
      <c r="L6" s="100" t="s">
        <v>173</v>
      </c>
      <c r="M6" s="224" t="s">
        <v>174</v>
      </c>
      <c r="N6" s="225"/>
      <c r="O6" s="226"/>
      <c r="P6" s="100" t="s">
        <v>171</v>
      </c>
      <c r="Q6" s="224" t="s">
        <v>175</v>
      </c>
      <c r="R6" s="225"/>
      <c r="S6" s="226"/>
      <c r="T6" s="100" t="s">
        <v>203</v>
      </c>
      <c r="U6" s="59" t="s">
        <v>57</v>
      </c>
      <c r="V6" s="101" t="s">
        <v>202</v>
      </c>
      <c r="W6" s="101" t="s">
        <v>66</v>
      </c>
      <c r="X6" s="59" t="s">
        <v>65</v>
      </c>
      <c r="Y6" s="59" t="s">
        <v>192</v>
      </c>
      <c r="Z6" s="59" t="s">
        <v>60</v>
      </c>
      <c r="AA6" s="59" t="s">
        <v>134</v>
      </c>
      <c r="AB6" s="59" t="s">
        <v>201</v>
      </c>
      <c r="AC6" s="60" t="s">
        <v>200</v>
      </c>
    </row>
    <row r="7" spans="1:31" s="3" customFormat="1" ht="19.5" x14ac:dyDescent="0.15">
      <c r="A7" s="176"/>
      <c r="B7" s="53"/>
      <c r="C7" s="102"/>
      <c r="D7" s="102"/>
      <c r="E7" s="54"/>
      <c r="F7" s="54"/>
      <c r="G7" s="53"/>
      <c r="H7" s="103"/>
      <c r="I7" s="104"/>
      <c r="J7" s="55"/>
      <c r="K7" s="55"/>
      <c r="L7" s="118"/>
      <c r="M7" s="104"/>
      <c r="N7" s="177"/>
      <c r="O7" s="178"/>
      <c r="P7" s="118"/>
      <c r="Q7" s="104"/>
      <c r="R7" s="177"/>
      <c r="S7" s="178"/>
      <c r="T7" s="57"/>
      <c r="U7" s="53"/>
      <c r="V7" s="57"/>
      <c r="W7" s="102"/>
      <c r="X7" s="102"/>
      <c r="Y7" s="102"/>
      <c r="Z7" s="102"/>
      <c r="AA7" s="102"/>
      <c r="AB7" s="57"/>
      <c r="AC7" s="112"/>
    </row>
    <row r="8" spans="1:31" s="2" customFormat="1" ht="19.5" x14ac:dyDescent="0.15">
      <c r="A8" s="30"/>
      <c r="B8" s="10" t="s">
        <v>18</v>
      </c>
      <c r="C8" s="16" t="s">
        <v>56</v>
      </c>
      <c r="D8" s="22" t="s">
        <v>206</v>
      </c>
      <c r="E8" s="22" t="s">
        <v>206</v>
      </c>
      <c r="F8" s="22" t="s">
        <v>144</v>
      </c>
      <c r="G8" s="31" t="s">
        <v>194</v>
      </c>
      <c r="H8" s="31" t="s">
        <v>194</v>
      </c>
      <c r="I8" s="18" t="s">
        <v>56</v>
      </c>
      <c r="J8" s="19" t="s">
        <v>18</v>
      </c>
      <c r="K8" s="18" t="s">
        <v>56</v>
      </c>
      <c r="L8" s="16" t="s">
        <v>56</v>
      </c>
      <c r="M8" s="166" t="s">
        <v>185</v>
      </c>
      <c r="N8" s="167"/>
      <c r="O8" s="168"/>
      <c r="P8" s="16" t="s">
        <v>56</v>
      </c>
      <c r="Q8" s="166" t="s">
        <v>185</v>
      </c>
      <c r="R8" s="167"/>
      <c r="S8" s="168"/>
      <c r="T8" s="22" t="s">
        <v>184</v>
      </c>
      <c r="U8" s="19" t="s">
        <v>18</v>
      </c>
      <c r="V8" s="22" t="s">
        <v>87</v>
      </c>
      <c r="W8" s="16" t="s">
        <v>56</v>
      </c>
      <c r="X8" s="10" t="s">
        <v>18</v>
      </c>
      <c r="Y8" s="16" t="s">
        <v>56</v>
      </c>
      <c r="Z8" s="22" t="s">
        <v>67</v>
      </c>
      <c r="AA8" s="16" t="s">
        <v>68</v>
      </c>
      <c r="AB8" s="10" t="s">
        <v>56</v>
      </c>
      <c r="AC8" s="45" t="s">
        <v>162</v>
      </c>
    </row>
    <row r="9" spans="1:31" s="4" customFormat="1" ht="24.95" customHeight="1" x14ac:dyDescent="0.15">
      <c r="A9" s="32">
        <f>ROW()-8</f>
        <v>1</v>
      </c>
      <c r="B9" s="181" t="str">
        <f>IF($C9="","","断熱窓")</f>
        <v/>
      </c>
      <c r="C9" s="126"/>
      <c r="D9" s="181" t="str">
        <f>IF($C$2="","",IF($C9="","",$C$2))</f>
        <v/>
      </c>
      <c r="E9" s="181" t="str">
        <f t="shared" ref="E9:E72" si="1">IF($F$2="","",IF($C9="","",$F$2))</f>
        <v/>
      </c>
      <c r="F9" s="126"/>
      <c r="G9" s="126"/>
      <c r="H9" s="127"/>
      <c r="I9" s="33"/>
      <c r="J9" s="181" t="str">
        <f>IF(I9="","",IF(I9="単板","単板ガラス","複層ガラス"))</f>
        <v/>
      </c>
      <c r="K9" s="33"/>
      <c r="L9" s="33"/>
      <c r="M9" s="164"/>
      <c r="N9" s="128"/>
      <c r="O9" s="165"/>
      <c r="P9" s="33"/>
      <c r="Q9" s="164"/>
      <c r="R9" s="128"/>
      <c r="S9" s="165"/>
      <c r="T9" s="146"/>
      <c r="U9" s="179" t="str">
        <f>_xlfn.IFNA(VLOOKUP(I9&amp;K9,※編集不可※選択項目!$S$3:$T$11,2,FALSE),"")</f>
        <v/>
      </c>
      <c r="V9" s="183"/>
      <c r="W9" s="34"/>
      <c r="X9" s="184" t="str">
        <f>IFERROR(IF(C9="","",VLOOKUP(C9&amp;I9&amp;K9&amp;W9,※編集不可※選択項目!$U$18:$V$114,2,0)),"")</f>
        <v/>
      </c>
      <c r="Y9" s="129"/>
      <c r="Z9" s="160"/>
      <c r="AA9" s="161"/>
      <c r="AB9" s="162"/>
      <c r="AC9" s="163"/>
      <c r="AD9" s="147"/>
    </row>
    <row r="10" spans="1:31" s="4" customFormat="1" ht="24.95" customHeight="1" x14ac:dyDescent="0.15">
      <c r="A10" s="32">
        <f t="shared" ref="A10:A73" si="2">ROW()-8</f>
        <v>2</v>
      </c>
      <c r="B10" s="181" t="str">
        <f t="shared" ref="B10:B73" si="3">IF($C10="","","断熱窓")</f>
        <v/>
      </c>
      <c r="C10" s="126"/>
      <c r="D10" s="181" t="str">
        <f t="shared" ref="D10:D73" si="4">IF($C$2="","",IF($C10="","",$C$2))</f>
        <v/>
      </c>
      <c r="E10" s="181" t="str">
        <f t="shared" si="1"/>
        <v/>
      </c>
      <c r="F10" s="126"/>
      <c r="G10" s="126"/>
      <c r="H10" s="127"/>
      <c r="I10" s="33"/>
      <c r="J10" s="181" t="str">
        <f t="shared" ref="J10:J73" si="5">IF(I10="","",IF(I10="単板","単板ガラス","複層ガラス"))</f>
        <v/>
      </c>
      <c r="K10" s="33"/>
      <c r="L10" s="33"/>
      <c r="M10" s="164"/>
      <c r="N10" s="128"/>
      <c r="O10" s="165"/>
      <c r="P10" s="33"/>
      <c r="Q10" s="164"/>
      <c r="R10" s="128"/>
      <c r="S10" s="165"/>
      <c r="T10" s="146"/>
      <c r="U10" s="179" t="str">
        <f>_xlfn.IFNA(VLOOKUP(I10&amp;K10,※編集不可※選択項目!$S$3:$T$11,2,FALSE),"")</f>
        <v/>
      </c>
      <c r="V10" s="183"/>
      <c r="W10" s="34"/>
      <c r="X10" s="184" t="str">
        <f>IFERROR(IF(C10="","",VLOOKUP(C10&amp;I10&amp;K10&amp;W10,※編集不可※選択項目!$U$18:$V$114,2,0)),"")</f>
        <v/>
      </c>
      <c r="Y10" s="129"/>
      <c r="Z10" s="160"/>
      <c r="AA10" s="161"/>
      <c r="AB10" s="162"/>
      <c r="AC10" s="163"/>
      <c r="AD10" s="147"/>
    </row>
    <row r="11" spans="1:31" s="4" customFormat="1" ht="24.95" customHeight="1" x14ac:dyDescent="0.15">
      <c r="A11" s="32">
        <f t="shared" si="2"/>
        <v>3</v>
      </c>
      <c r="B11" s="181" t="str">
        <f t="shared" si="3"/>
        <v/>
      </c>
      <c r="C11" s="126"/>
      <c r="D11" s="181" t="str">
        <f t="shared" si="4"/>
        <v/>
      </c>
      <c r="E11" s="181" t="str">
        <f t="shared" si="1"/>
        <v/>
      </c>
      <c r="F11" s="126"/>
      <c r="G11" s="126"/>
      <c r="H11" s="127"/>
      <c r="I11" s="33"/>
      <c r="J11" s="181" t="str">
        <f t="shared" si="5"/>
        <v/>
      </c>
      <c r="K11" s="33"/>
      <c r="L11" s="33"/>
      <c r="M11" s="164"/>
      <c r="N11" s="128"/>
      <c r="O11" s="165"/>
      <c r="P11" s="33"/>
      <c r="Q11" s="164"/>
      <c r="R11" s="128"/>
      <c r="S11" s="165"/>
      <c r="T11" s="146"/>
      <c r="U11" s="179" t="str">
        <f>_xlfn.IFNA(VLOOKUP(I11&amp;K11,※編集不可※選択項目!$S$3:$T$11,2,FALSE),"")</f>
        <v/>
      </c>
      <c r="V11" s="183"/>
      <c r="W11" s="34"/>
      <c r="X11" s="184" t="str">
        <f>IFERROR(IF(C11="","",VLOOKUP(C11&amp;I11&amp;K11&amp;W11,※編集不可※選択項目!$U$18:$V$114,2,0)),"")</f>
        <v/>
      </c>
      <c r="Y11" s="129"/>
      <c r="Z11" s="160"/>
      <c r="AA11" s="161"/>
      <c r="AB11" s="162"/>
      <c r="AC11" s="163"/>
      <c r="AD11" s="147"/>
    </row>
    <row r="12" spans="1:31" s="4" customFormat="1" ht="24.95" customHeight="1" x14ac:dyDescent="0.15">
      <c r="A12" s="32">
        <f t="shared" si="2"/>
        <v>4</v>
      </c>
      <c r="B12" s="181" t="str">
        <f t="shared" si="3"/>
        <v/>
      </c>
      <c r="C12" s="126"/>
      <c r="D12" s="181" t="str">
        <f t="shared" si="4"/>
        <v/>
      </c>
      <c r="E12" s="181" t="str">
        <f t="shared" si="1"/>
        <v/>
      </c>
      <c r="F12" s="126"/>
      <c r="G12" s="126"/>
      <c r="H12" s="127"/>
      <c r="I12" s="33"/>
      <c r="J12" s="181" t="str">
        <f t="shared" si="5"/>
        <v/>
      </c>
      <c r="K12" s="33"/>
      <c r="L12" s="33"/>
      <c r="M12" s="164"/>
      <c r="N12" s="128"/>
      <c r="O12" s="165"/>
      <c r="P12" s="33"/>
      <c r="Q12" s="164"/>
      <c r="R12" s="128"/>
      <c r="S12" s="165"/>
      <c r="T12" s="146"/>
      <c r="U12" s="179" t="str">
        <f>_xlfn.IFNA(VLOOKUP(I12&amp;K12,※編集不可※選択項目!$S$3:$T$11,2,FALSE),"")</f>
        <v/>
      </c>
      <c r="V12" s="183"/>
      <c r="W12" s="34"/>
      <c r="X12" s="184" t="str">
        <f>IFERROR(IF(C12="","",VLOOKUP(C12&amp;I12&amp;K12&amp;W12,※編集不可※選択項目!$U$18:$V$114,2,0)),"")</f>
        <v/>
      </c>
      <c r="Y12" s="129"/>
      <c r="Z12" s="160"/>
      <c r="AA12" s="161"/>
      <c r="AB12" s="162"/>
      <c r="AC12" s="163"/>
      <c r="AD12" s="147"/>
    </row>
    <row r="13" spans="1:31" s="4" customFormat="1" ht="24.95" customHeight="1" x14ac:dyDescent="0.15">
      <c r="A13" s="32">
        <f t="shared" si="2"/>
        <v>5</v>
      </c>
      <c r="B13" s="181" t="str">
        <f t="shared" si="3"/>
        <v/>
      </c>
      <c r="C13" s="126"/>
      <c r="D13" s="181" t="str">
        <f t="shared" si="4"/>
        <v/>
      </c>
      <c r="E13" s="181" t="str">
        <f t="shared" si="1"/>
        <v/>
      </c>
      <c r="F13" s="126"/>
      <c r="G13" s="126"/>
      <c r="H13" s="127"/>
      <c r="I13" s="33"/>
      <c r="J13" s="181" t="str">
        <f t="shared" si="5"/>
        <v/>
      </c>
      <c r="K13" s="33"/>
      <c r="L13" s="33"/>
      <c r="M13" s="164"/>
      <c r="N13" s="128"/>
      <c r="O13" s="165"/>
      <c r="P13" s="33"/>
      <c r="Q13" s="164"/>
      <c r="R13" s="128"/>
      <c r="S13" s="165"/>
      <c r="T13" s="146"/>
      <c r="U13" s="179" t="str">
        <f>_xlfn.IFNA(VLOOKUP(I13&amp;K13,※編集不可※選択項目!$S$3:$T$11,2,FALSE),"")</f>
        <v/>
      </c>
      <c r="V13" s="183"/>
      <c r="W13" s="34"/>
      <c r="X13" s="184" t="str">
        <f>IFERROR(IF(C13="","",VLOOKUP(C13&amp;I13&amp;K13&amp;W13,※編集不可※選択項目!$U$18:$V$114,2,0)),"")</f>
        <v/>
      </c>
      <c r="Y13" s="129"/>
      <c r="Z13" s="160"/>
      <c r="AA13" s="161"/>
      <c r="AB13" s="162"/>
      <c r="AC13" s="163"/>
      <c r="AD13" s="147"/>
    </row>
    <row r="14" spans="1:31" s="4" customFormat="1" ht="24.95" customHeight="1" x14ac:dyDescent="0.15">
      <c r="A14" s="32">
        <f t="shared" si="2"/>
        <v>6</v>
      </c>
      <c r="B14" s="181" t="str">
        <f t="shared" si="3"/>
        <v/>
      </c>
      <c r="C14" s="126"/>
      <c r="D14" s="181" t="str">
        <f t="shared" si="4"/>
        <v/>
      </c>
      <c r="E14" s="181" t="str">
        <f t="shared" si="1"/>
        <v/>
      </c>
      <c r="F14" s="126"/>
      <c r="G14" s="126"/>
      <c r="H14" s="127"/>
      <c r="I14" s="33"/>
      <c r="J14" s="181" t="str">
        <f t="shared" si="5"/>
        <v/>
      </c>
      <c r="K14" s="33"/>
      <c r="L14" s="33"/>
      <c r="M14" s="164"/>
      <c r="N14" s="128"/>
      <c r="O14" s="165"/>
      <c r="P14" s="33"/>
      <c r="Q14" s="164"/>
      <c r="R14" s="128"/>
      <c r="S14" s="165"/>
      <c r="T14" s="146"/>
      <c r="U14" s="179" t="str">
        <f>_xlfn.IFNA(VLOOKUP(I14&amp;K14,※編集不可※選択項目!$S$3:$T$11,2,FALSE),"")</f>
        <v/>
      </c>
      <c r="V14" s="183"/>
      <c r="W14" s="34"/>
      <c r="X14" s="184" t="str">
        <f>IFERROR(IF(C14="","",VLOOKUP(C14&amp;I14&amp;K14&amp;W14,※編集不可※選択項目!$U$18:$V$114,2,0)),"")</f>
        <v/>
      </c>
      <c r="Y14" s="129"/>
      <c r="Z14" s="160"/>
      <c r="AA14" s="161"/>
      <c r="AB14" s="162"/>
      <c r="AC14" s="163"/>
      <c r="AD14" s="147"/>
    </row>
    <row r="15" spans="1:31" s="4" customFormat="1" ht="24.95" customHeight="1" x14ac:dyDescent="0.15">
      <c r="A15" s="32">
        <f t="shared" si="2"/>
        <v>7</v>
      </c>
      <c r="B15" s="181" t="str">
        <f t="shared" si="3"/>
        <v/>
      </c>
      <c r="C15" s="126"/>
      <c r="D15" s="181" t="str">
        <f t="shared" si="4"/>
        <v/>
      </c>
      <c r="E15" s="181" t="str">
        <f t="shared" si="1"/>
        <v/>
      </c>
      <c r="F15" s="126"/>
      <c r="G15" s="126"/>
      <c r="H15" s="127"/>
      <c r="I15" s="33"/>
      <c r="J15" s="181" t="str">
        <f t="shared" si="5"/>
        <v/>
      </c>
      <c r="K15" s="33"/>
      <c r="L15" s="33"/>
      <c r="M15" s="164"/>
      <c r="N15" s="128"/>
      <c r="O15" s="165"/>
      <c r="P15" s="33"/>
      <c r="Q15" s="164"/>
      <c r="R15" s="128"/>
      <c r="S15" s="165"/>
      <c r="T15" s="146"/>
      <c r="U15" s="179" t="str">
        <f>_xlfn.IFNA(VLOOKUP(I15&amp;K15,※編集不可※選択項目!$S$3:$T$11,2,FALSE),"")</f>
        <v/>
      </c>
      <c r="V15" s="183"/>
      <c r="W15" s="34"/>
      <c r="X15" s="184" t="str">
        <f>IFERROR(IF(C15="","",VLOOKUP(C15&amp;I15&amp;K15&amp;W15,※編集不可※選択項目!$U$18:$V$114,2,0)),"")</f>
        <v/>
      </c>
      <c r="Y15" s="129"/>
      <c r="Z15" s="160"/>
      <c r="AA15" s="161"/>
      <c r="AB15" s="162"/>
      <c r="AC15" s="163"/>
      <c r="AD15" s="147"/>
    </row>
    <row r="16" spans="1:31" s="4" customFormat="1" ht="24.95" customHeight="1" x14ac:dyDescent="0.15">
      <c r="A16" s="32">
        <f t="shared" si="2"/>
        <v>8</v>
      </c>
      <c r="B16" s="181" t="str">
        <f t="shared" si="3"/>
        <v/>
      </c>
      <c r="C16" s="126"/>
      <c r="D16" s="181" t="str">
        <f t="shared" si="4"/>
        <v/>
      </c>
      <c r="E16" s="181" t="str">
        <f t="shared" si="1"/>
        <v/>
      </c>
      <c r="F16" s="126"/>
      <c r="G16" s="126"/>
      <c r="H16" s="127"/>
      <c r="I16" s="33"/>
      <c r="J16" s="181" t="str">
        <f t="shared" si="5"/>
        <v/>
      </c>
      <c r="K16" s="33"/>
      <c r="L16" s="33"/>
      <c r="M16" s="164"/>
      <c r="N16" s="128"/>
      <c r="O16" s="165"/>
      <c r="P16" s="33"/>
      <c r="Q16" s="164"/>
      <c r="R16" s="128"/>
      <c r="S16" s="165"/>
      <c r="T16" s="146"/>
      <c r="U16" s="179" t="str">
        <f>_xlfn.IFNA(VLOOKUP(I16&amp;K16,※編集不可※選択項目!$S$3:$T$11,2,FALSE),"")</f>
        <v/>
      </c>
      <c r="V16" s="183"/>
      <c r="W16" s="34"/>
      <c r="X16" s="184" t="str">
        <f>IFERROR(IF(C16="","",VLOOKUP(C16&amp;I16&amp;K16&amp;W16,※編集不可※選択項目!$U$18:$V$114,2,0)),"")</f>
        <v/>
      </c>
      <c r="Y16" s="129"/>
      <c r="Z16" s="160"/>
      <c r="AA16" s="161"/>
      <c r="AB16" s="162"/>
      <c r="AC16" s="163"/>
      <c r="AD16" s="147"/>
    </row>
    <row r="17" spans="1:30" s="4" customFormat="1" ht="24.95" customHeight="1" x14ac:dyDescent="0.15">
      <c r="A17" s="32">
        <f t="shared" si="2"/>
        <v>9</v>
      </c>
      <c r="B17" s="181" t="str">
        <f t="shared" si="3"/>
        <v/>
      </c>
      <c r="C17" s="126"/>
      <c r="D17" s="181" t="str">
        <f t="shared" si="4"/>
        <v/>
      </c>
      <c r="E17" s="181" t="str">
        <f t="shared" si="1"/>
        <v/>
      </c>
      <c r="F17" s="126"/>
      <c r="G17" s="126"/>
      <c r="H17" s="127"/>
      <c r="I17" s="33"/>
      <c r="J17" s="181" t="str">
        <f t="shared" si="5"/>
        <v/>
      </c>
      <c r="K17" s="33"/>
      <c r="L17" s="33"/>
      <c r="M17" s="164"/>
      <c r="N17" s="128"/>
      <c r="O17" s="165"/>
      <c r="P17" s="33"/>
      <c r="Q17" s="164"/>
      <c r="R17" s="128"/>
      <c r="S17" s="165"/>
      <c r="T17" s="146"/>
      <c r="U17" s="179" t="str">
        <f>_xlfn.IFNA(VLOOKUP(I17&amp;K17,※編集不可※選択項目!$S$3:$T$11,2,FALSE),"")</f>
        <v/>
      </c>
      <c r="V17" s="183"/>
      <c r="W17" s="34"/>
      <c r="X17" s="184" t="str">
        <f>IFERROR(IF(C17="","",VLOOKUP(C17&amp;I17&amp;K17&amp;W17,※編集不可※選択項目!$U$18:$V$114,2,0)),"")</f>
        <v/>
      </c>
      <c r="Y17" s="129"/>
      <c r="Z17" s="160"/>
      <c r="AA17" s="161"/>
      <c r="AB17" s="162"/>
      <c r="AC17" s="163"/>
      <c r="AD17" s="147"/>
    </row>
    <row r="18" spans="1:30" s="4" customFormat="1" ht="24.95" customHeight="1" x14ac:dyDescent="0.15">
      <c r="A18" s="32">
        <f t="shared" si="2"/>
        <v>10</v>
      </c>
      <c r="B18" s="181" t="str">
        <f t="shared" si="3"/>
        <v/>
      </c>
      <c r="C18" s="126"/>
      <c r="D18" s="181" t="str">
        <f t="shared" si="4"/>
        <v/>
      </c>
      <c r="E18" s="181" t="str">
        <f t="shared" si="1"/>
        <v/>
      </c>
      <c r="F18" s="126"/>
      <c r="G18" s="126"/>
      <c r="H18" s="127"/>
      <c r="I18" s="33"/>
      <c r="J18" s="181" t="str">
        <f t="shared" si="5"/>
        <v/>
      </c>
      <c r="K18" s="33"/>
      <c r="L18" s="33"/>
      <c r="M18" s="164"/>
      <c r="N18" s="128"/>
      <c r="O18" s="165"/>
      <c r="P18" s="33"/>
      <c r="Q18" s="164"/>
      <c r="R18" s="128"/>
      <c r="S18" s="165"/>
      <c r="T18" s="146"/>
      <c r="U18" s="179" t="str">
        <f>_xlfn.IFNA(VLOOKUP(I18&amp;K18,※編集不可※選択項目!$S$3:$T$11,2,FALSE),"")</f>
        <v/>
      </c>
      <c r="V18" s="183"/>
      <c r="W18" s="34"/>
      <c r="X18" s="184" t="str">
        <f>IFERROR(IF(C18="","",VLOOKUP(C18&amp;I18&amp;K18&amp;W18,※編集不可※選択項目!$U$18:$V$114,2,0)),"")</f>
        <v/>
      </c>
      <c r="Y18" s="129"/>
      <c r="Z18" s="160"/>
      <c r="AA18" s="161"/>
      <c r="AB18" s="162"/>
      <c r="AC18" s="163"/>
      <c r="AD18" s="147"/>
    </row>
    <row r="19" spans="1:30" s="4" customFormat="1" ht="24.95" customHeight="1" x14ac:dyDescent="0.15">
      <c r="A19" s="32">
        <f t="shared" si="2"/>
        <v>11</v>
      </c>
      <c r="B19" s="181" t="str">
        <f t="shared" si="3"/>
        <v/>
      </c>
      <c r="C19" s="126"/>
      <c r="D19" s="181" t="str">
        <f t="shared" si="4"/>
        <v/>
      </c>
      <c r="E19" s="181" t="str">
        <f t="shared" si="1"/>
        <v/>
      </c>
      <c r="F19" s="126"/>
      <c r="G19" s="126"/>
      <c r="H19" s="127"/>
      <c r="I19" s="33"/>
      <c r="J19" s="181" t="str">
        <f t="shared" si="5"/>
        <v/>
      </c>
      <c r="K19" s="33"/>
      <c r="L19" s="33"/>
      <c r="M19" s="164"/>
      <c r="N19" s="128"/>
      <c r="O19" s="165"/>
      <c r="P19" s="33"/>
      <c r="Q19" s="164"/>
      <c r="R19" s="128"/>
      <c r="S19" s="165"/>
      <c r="T19" s="146"/>
      <c r="U19" s="179" t="str">
        <f>_xlfn.IFNA(VLOOKUP(I19&amp;K19,※編集不可※選択項目!$S$3:$T$11,2,FALSE),"")</f>
        <v/>
      </c>
      <c r="V19" s="183"/>
      <c r="W19" s="34"/>
      <c r="X19" s="184" t="str">
        <f>IFERROR(IF(C19="","",VLOOKUP(C19&amp;I19&amp;K19&amp;W19,※編集不可※選択項目!$U$18:$V$114,2,0)),"")</f>
        <v/>
      </c>
      <c r="Y19" s="129"/>
      <c r="Z19" s="160"/>
      <c r="AA19" s="161"/>
      <c r="AB19" s="162"/>
      <c r="AC19" s="163"/>
      <c r="AD19" s="147"/>
    </row>
    <row r="20" spans="1:30" s="4" customFormat="1" ht="24.95" customHeight="1" x14ac:dyDescent="0.15">
      <c r="A20" s="32">
        <f t="shared" si="2"/>
        <v>12</v>
      </c>
      <c r="B20" s="181" t="str">
        <f t="shared" si="3"/>
        <v/>
      </c>
      <c r="C20" s="126"/>
      <c r="D20" s="181" t="str">
        <f t="shared" si="4"/>
        <v/>
      </c>
      <c r="E20" s="181" t="str">
        <f t="shared" si="1"/>
        <v/>
      </c>
      <c r="F20" s="126"/>
      <c r="G20" s="126"/>
      <c r="H20" s="127"/>
      <c r="I20" s="33"/>
      <c r="J20" s="181" t="str">
        <f t="shared" si="5"/>
        <v/>
      </c>
      <c r="K20" s="33"/>
      <c r="L20" s="33"/>
      <c r="M20" s="164"/>
      <c r="N20" s="128"/>
      <c r="O20" s="165"/>
      <c r="P20" s="33"/>
      <c r="Q20" s="164"/>
      <c r="R20" s="128"/>
      <c r="S20" s="165"/>
      <c r="T20" s="146"/>
      <c r="U20" s="179" t="str">
        <f>_xlfn.IFNA(VLOOKUP(I20&amp;K20,※編集不可※選択項目!$S$3:$T$11,2,FALSE),"")</f>
        <v/>
      </c>
      <c r="V20" s="183"/>
      <c r="W20" s="34"/>
      <c r="X20" s="184" t="str">
        <f>IFERROR(IF(C20="","",VLOOKUP(C20&amp;I20&amp;K20&amp;W20,※編集不可※選択項目!$U$18:$V$114,2,0)),"")</f>
        <v/>
      </c>
      <c r="Y20" s="129"/>
      <c r="Z20" s="160"/>
      <c r="AA20" s="161"/>
      <c r="AB20" s="162"/>
      <c r="AC20" s="163"/>
      <c r="AD20" s="147"/>
    </row>
    <row r="21" spans="1:30" s="4" customFormat="1" ht="24.95" customHeight="1" x14ac:dyDescent="0.15">
      <c r="A21" s="32">
        <f t="shared" si="2"/>
        <v>13</v>
      </c>
      <c r="B21" s="181" t="str">
        <f t="shared" si="3"/>
        <v/>
      </c>
      <c r="C21" s="126"/>
      <c r="D21" s="181" t="str">
        <f t="shared" si="4"/>
        <v/>
      </c>
      <c r="E21" s="181" t="str">
        <f t="shared" si="1"/>
        <v/>
      </c>
      <c r="F21" s="126"/>
      <c r="G21" s="126"/>
      <c r="H21" s="127"/>
      <c r="I21" s="33"/>
      <c r="J21" s="181" t="str">
        <f t="shared" si="5"/>
        <v/>
      </c>
      <c r="K21" s="33"/>
      <c r="L21" s="33"/>
      <c r="M21" s="164"/>
      <c r="N21" s="128"/>
      <c r="O21" s="165"/>
      <c r="P21" s="33"/>
      <c r="Q21" s="164"/>
      <c r="R21" s="128"/>
      <c r="S21" s="165"/>
      <c r="T21" s="146"/>
      <c r="U21" s="179" t="str">
        <f>_xlfn.IFNA(VLOOKUP(I21&amp;K21,※編集不可※選択項目!$S$3:$T$11,2,FALSE),"")</f>
        <v/>
      </c>
      <c r="V21" s="183"/>
      <c r="W21" s="34"/>
      <c r="X21" s="184" t="str">
        <f>IFERROR(IF(C21="","",VLOOKUP(C21&amp;I21&amp;K21&amp;W21,※編集不可※選択項目!$U$18:$V$114,2,0)),"")</f>
        <v/>
      </c>
      <c r="Y21" s="129"/>
      <c r="Z21" s="160"/>
      <c r="AA21" s="161"/>
      <c r="AB21" s="162"/>
      <c r="AC21" s="163"/>
      <c r="AD21" s="147"/>
    </row>
    <row r="22" spans="1:30" s="4" customFormat="1" ht="24.95" customHeight="1" x14ac:dyDescent="0.15">
      <c r="A22" s="32">
        <f t="shared" si="2"/>
        <v>14</v>
      </c>
      <c r="B22" s="181" t="str">
        <f t="shared" si="3"/>
        <v/>
      </c>
      <c r="C22" s="126"/>
      <c r="D22" s="181" t="str">
        <f t="shared" si="4"/>
        <v/>
      </c>
      <c r="E22" s="181" t="str">
        <f t="shared" si="1"/>
        <v/>
      </c>
      <c r="F22" s="126"/>
      <c r="G22" s="126"/>
      <c r="H22" s="127"/>
      <c r="I22" s="33"/>
      <c r="J22" s="181" t="str">
        <f t="shared" si="5"/>
        <v/>
      </c>
      <c r="K22" s="33"/>
      <c r="L22" s="33"/>
      <c r="M22" s="164"/>
      <c r="N22" s="128"/>
      <c r="O22" s="165"/>
      <c r="P22" s="33"/>
      <c r="Q22" s="164"/>
      <c r="R22" s="128"/>
      <c r="S22" s="165"/>
      <c r="T22" s="146"/>
      <c r="U22" s="179" t="str">
        <f>_xlfn.IFNA(VLOOKUP(I22&amp;K22,※編集不可※選択項目!$S$3:$T$11,2,FALSE),"")</f>
        <v/>
      </c>
      <c r="V22" s="183"/>
      <c r="W22" s="34"/>
      <c r="X22" s="184" t="str">
        <f>IFERROR(IF(C22="","",VLOOKUP(C22&amp;I22&amp;K22&amp;W22,※編集不可※選択項目!$U$18:$V$114,2,0)),"")</f>
        <v/>
      </c>
      <c r="Y22" s="129"/>
      <c r="Z22" s="160"/>
      <c r="AA22" s="161"/>
      <c r="AB22" s="162"/>
      <c r="AC22" s="163"/>
      <c r="AD22" s="147"/>
    </row>
    <row r="23" spans="1:30" s="4" customFormat="1" ht="24.95" customHeight="1" x14ac:dyDescent="0.15">
      <c r="A23" s="32">
        <f t="shared" si="2"/>
        <v>15</v>
      </c>
      <c r="B23" s="181" t="str">
        <f t="shared" si="3"/>
        <v/>
      </c>
      <c r="C23" s="126"/>
      <c r="D23" s="181" t="str">
        <f t="shared" si="4"/>
        <v/>
      </c>
      <c r="E23" s="181" t="str">
        <f t="shared" si="1"/>
        <v/>
      </c>
      <c r="F23" s="126"/>
      <c r="G23" s="126"/>
      <c r="H23" s="127"/>
      <c r="I23" s="33"/>
      <c r="J23" s="181" t="str">
        <f t="shared" si="5"/>
        <v/>
      </c>
      <c r="K23" s="33"/>
      <c r="L23" s="33"/>
      <c r="M23" s="164"/>
      <c r="N23" s="128"/>
      <c r="O23" s="165"/>
      <c r="P23" s="33"/>
      <c r="Q23" s="164"/>
      <c r="R23" s="128"/>
      <c r="S23" s="165"/>
      <c r="T23" s="146"/>
      <c r="U23" s="179" t="str">
        <f>_xlfn.IFNA(VLOOKUP(I23&amp;K23,※編集不可※選択項目!$S$3:$T$11,2,FALSE),"")</f>
        <v/>
      </c>
      <c r="V23" s="183"/>
      <c r="W23" s="34"/>
      <c r="X23" s="184" t="str">
        <f>IFERROR(IF(C23="","",VLOOKUP(C23&amp;I23&amp;K23&amp;W23,※編集不可※選択項目!$U$18:$V$114,2,0)),"")</f>
        <v/>
      </c>
      <c r="Y23" s="129"/>
      <c r="Z23" s="160"/>
      <c r="AA23" s="161"/>
      <c r="AB23" s="162"/>
      <c r="AC23" s="163"/>
      <c r="AD23" s="147"/>
    </row>
    <row r="24" spans="1:30" s="4" customFormat="1" ht="24.95" customHeight="1" x14ac:dyDescent="0.15">
      <c r="A24" s="32">
        <f t="shared" si="2"/>
        <v>16</v>
      </c>
      <c r="B24" s="181" t="str">
        <f t="shared" si="3"/>
        <v/>
      </c>
      <c r="C24" s="126"/>
      <c r="D24" s="181" t="str">
        <f t="shared" si="4"/>
        <v/>
      </c>
      <c r="E24" s="181" t="str">
        <f t="shared" si="1"/>
        <v/>
      </c>
      <c r="F24" s="126"/>
      <c r="G24" s="126"/>
      <c r="H24" s="127"/>
      <c r="I24" s="33"/>
      <c r="J24" s="181" t="str">
        <f t="shared" si="5"/>
        <v/>
      </c>
      <c r="K24" s="33"/>
      <c r="L24" s="33"/>
      <c r="M24" s="164"/>
      <c r="N24" s="128"/>
      <c r="O24" s="165"/>
      <c r="P24" s="33"/>
      <c r="Q24" s="164"/>
      <c r="R24" s="128"/>
      <c r="S24" s="165"/>
      <c r="T24" s="146"/>
      <c r="U24" s="179" t="str">
        <f>_xlfn.IFNA(VLOOKUP(I24&amp;K24,※編集不可※選択項目!$S$3:$T$11,2,FALSE),"")</f>
        <v/>
      </c>
      <c r="V24" s="183"/>
      <c r="W24" s="34"/>
      <c r="X24" s="184" t="str">
        <f>IFERROR(IF(C24="","",VLOOKUP(C24&amp;I24&amp;K24&amp;W24,※編集不可※選択項目!$U$18:$V$114,2,0)),"")</f>
        <v/>
      </c>
      <c r="Y24" s="129"/>
      <c r="Z24" s="160"/>
      <c r="AA24" s="161"/>
      <c r="AB24" s="162"/>
      <c r="AC24" s="163"/>
      <c r="AD24" s="147"/>
    </row>
    <row r="25" spans="1:30" s="4" customFormat="1" ht="24.95" customHeight="1" x14ac:dyDescent="0.15">
      <c r="A25" s="32">
        <f t="shared" si="2"/>
        <v>17</v>
      </c>
      <c r="B25" s="181" t="str">
        <f t="shared" si="3"/>
        <v/>
      </c>
      <c r="C25" s="126"/>
      <c r="D25" s="181" t="str">
        <f t="shared" si="4"/>
        <v/>
      </c>
      <c r="E25" s="181" t="str">
        <f t="shared" si="1"/>
        <v/>
      </c>
      <c r="F25" s="126"/>
      <c r="G25" s="126"/>
      <c r="H25" s="127"/>
      <c r="I25" s="33"/>
      <c r="J25" s="181" t="str">
        <f t="shared" si="5"/>
        <v/>
      </c>
      <c r="K25" s="33"/>
      <c r="L25" s="33"/>
      <c r="M25" s="164"/>
      <c r="N25" s="128"/>
      <c r="O25" s="165"/>
      <c r="P25" s="33"/>
      <c r="Q25" s="164"/>
      <c r="R25" s="128"/>
      <c r="S25" s="165"/>
      <c r="T25" s="146"/>
      <c r="U25" s="179" t="str">
        <f>_xlfn.IFNA(VLOOKUP(I25&amp;K25,※編集不可※選択項目!$S$3:$T$11,2,FALSE),"")</f>
        <v/>
      </c>
      <c r="V25" s="183"/>
      <c r="W25" s="34"/>
      <c r="X25" s="184" t="str">
        <f>IFERROR(IF(C25="","",VLOOKUP(C25&amp;I25&amp;K25&amp;W25,※編集不可※選択項目!$U$18:$V$114,2,0)),"")</f>
        <v/>
      </c>
      <c r="Y25" s="129"/>
      <c r="Z25" s="160"/>
      <c r="AA25" s="161"/>
      <c r="AB25" s="162"/>
      <c r="AC25" s="163"/>
      <c r="AD25" s="147"/>
    </row>
    <row r="26" spans="1:30" s="4" customFormat="1" ht="24.95" customHeight="1" x14ac:dyDescent="0.15">
      <c r="A26" s="32">
        <f t="shared" si="2"/>
        <v>18</v>
      </c>
      <c r="B26" s="181" t="str">
        <f t="shared" si="3"/>
        <v/>
      </c>
      <c r="C26" s="126"/>
      <c r="D26" s="181" t="str">
        <f t="shared" si="4"/>
        <v/>
      </c>
      <c r="E26" s="181" t="str">
        <f t="shared" si="1"/>
        <v/>
      </c>
      <c r="F26" s="126"/>
      <c r="G26" s="126"/>
      <c r="H26" s="127"/>
      <c r="I26" s="33"/>
      <c r="J26" s="181" t="str">
        <f t="shared" si="5"/>
        <v/>
      </c>
      <c r="K26" s="33"/>
      <c r="L26" s="33"/>
      <c r="M26" s="164"/>
      <c r="N26" s="128"/>
      <c r="O26" s="165"/>
      <c r="P26" s="33"/>
      <c r="Q26" s="164"/>
      <c r="R26" s="128"/>
      <c r="S26" s="165"/>
      <c r="T26" s="146"/>
      <c r="U26" s="179" t="str">
        <f>_xlfn.IFNA(VLOOKUP(I26&amp;K26,※編集不可※選択項目!$S$3:$T$11,2,FALSE),"")</f>
        <v/>
      </c>
      <c r="V26" s="183"/>
      <c r="W26" s="34"/>
      <c r="X26" s="184" t="str">
        <f>IFERROR(IF(C26="","",VLOOKUP(C26&amp;I26&amp;K26&amp;W26,※編集不可※選択項目!$U$18:$V$114,2,0)),"")</f>
        <v/>
      </c>
      <c r="Y26" s="129"/>
      <c r="Z26" s="160"/>
      <c r="AA26" s="161"/>
      <c r="AB26" s="162"/>
      <c r="AC26" s="163"/>
      <c r="AD26" s="147"/>
    </row>
    <row r="27" spans="1:30" s="4" customFormat="1" ht="24.95" customHeight="1" x14ac:dyDescent="0.15">
      <c r="A27" s="32">
        <f t="shared" si="2"/>
        <v>19</v>
      </c>
      <c r="B27" s="181" t="str">
        <f t="shared" si="3"/>
        <v/>
      </c>
      <c r="C27" s="126"/>
      <c r="D27" s="181" t="str">
        <f t="shared" si="4"/>
        <v/>
      </c>
      <c r="E27" s="181" t="str">
        <f t="shared" si="1"/>
        <v/>
      </c>
      <c r="F27" s="126"/>
      <c r="G27" s="126"/>
      <c r="H27" s="127"/>
      <c r="I27" s="33"/>
      <c r="J27" s="181" t="str">
        <f t="shared" si="5"/>
        <v/>
      </c>
      <c r="K27" s="33"/>
      <c r="L27" s="33"/>
      <c r="M27" s="164"/>
      <c r="N27" s="128"/>
      <c r="O27" s="165"/>
      <c r="P27" s="33"/>
      <c r="Q27" s="164"/>
      <c r="R27" s="128"/>
      <c r="S27" s="165"/>
      <c r="T27" s="146"/>
      <c r="U27" s="179" t="str">
        <f>_xlfn.IFNA(VLOOKUP(I27&amp;K27,※編集不可※選択項目!$S$3:$T$11,2,FALSE),"")</f>
        <v/>
      </c>
      <c r="V27" s="183"/>
      <c r="W27" s="34"/>
      <c r="X27" s="184" t="str">
        <f>IFERROR(IF(C27="","",VLOOKUP(C27&amp;I27&amp;K27&amp;W27,※編集不可※選択項目!$U$18:$V$114,2,0)),"")</f>
        <v/>
      </c>
      <c r="Y27" s="129"/>
      <c r="Z27" s="160"/>
      <c r="AA27" s="161"/>
      <c r="AB27" s="162"/>
      <c r="AC27" s="163"/>
      <c r="AD27" s="147"/>
    </row>
    <row r="28" spans="1:30" s="4" customFormat="1" ht="24.95" customHeight="1" x14ac:dyDescent="0.15">
      <c r="A28" s="32">
        <f t="shared" si="2"/>
        <v>20</v>
      </c>
      <c r="B28" s="181" t="str">
        <f t="shared" si="3"/>
        <v/>
      </c>
      <c r="C28" s="126"/>
      <c r="D28" s="181" t="str">
        <f t="shared" si="4"/>
        <v/>
      </c>
      <c r="E28" s="181" t="str">
        <f t="shared" si="1"/>
        <v/>
      </c>
      <c r="F28" s="126"/>
      <c r="G28" s="126"/>
      <c r="H28" s="127"/>
      <c r="I28" s="33"/>
      <c r="J28" s="181" t="str">
        <f t="shared" si="5"/>
        <v/>
      </c>
      <c r="K28" s="33"/>
      <c r="L28" s="33"/>
      <c r="M28" s="164"/>
      <c r="N28" s="128"/>
      <c r="O28" s="165"/>
      <c r="P28" s="33"/>
      <c r="Q28" s="164"/>
      <c r="R28" s="128"/>
      <c r="S28" s="165"/>
      <c r="T28" s="146"/>
      <c r="U28" s="179" t="str">
        <f>_xlfn.IFNA(VLOOKUP(I28&amp;K28,※編集不可※選択項目!$S$3:$T$11,2,FALSE),"")</f>
        <v/>
      </c>
      <c r="V28" s="183"/>
      <c r="W28" s="34"/>
      <c r="X28" s="184" t="str">
        <f>IFERROR(IF(C28="","",VLOOKUP(C28&amp;I28&amp;K28&amp;W28,※編集不可※選択項目!$U$18:$V$114,2,0)),"")</f>
        <v/>
      </c>
      <c r="Y28" s="129"/>
      <c r="Z28" s="160"/>
      <c r="AA28" s="161"/>
      <c r="AB28" s="162"/>
      <c r="AC28" s="163"/>
      <c r="AD28" s="147"/>
    </row>
    <row r="29" spans="1:30" s="4" customFormat="1" ht="24.95" customHeight="1" x14ac:dyDescent="0.15">
      <c r="A29" s="32">
        <f t="shared" si="2"/>
        <v>21</v>
      </c>
      <c r="B29" s="181" t="str">
        <f t="shared" si="3"/>
        <v/>
      </c>
      <c r="C29" s="126"/>
      <c r="D29" s="181" t="str">
        <f t="shared" si="4"/>
        <v/>
      </c>
      <c r="E29" s="181" t="str">
        <f t="shared" si="1"/>
        <v/>
      </c>
      <c r="F29" s="126"/>
      <c r="G29" s="126"/>
      <c r="H29" s="127"/>
      <c r="I29" s="33"/>
      <c r="J29" s="181" t="str">
        <f t="shared" si="5"/>
        <v/>
      </c>
      <c r="K29" s="33"/>
      <c r="L29" s="33"/>
      <c r="M29" s="164"/>
      <c r="N29" s="128"/>
      <c r="O29" s="165"/>
      <c r="P29" s="33"/>
      <c r="Q29" s="164"/>
      <c r="R29" s="128"/>
      <c r="S29" s="165"/>
      <c r="T29" s="146"/>
      <c r="U29" s="179" t="str">
        <f>_xlfn.IFNA(VLOOKUP(I29&amp;K29,※編集不可※選択項目!$S$3:$T$11,2,FALSE),"")</f>
        <v/>
      </c>
      <c r="V29" s="183"/>
      <c r="W29" s="34"/>
      <c r="X29" s="184" t="str">
        <f>IFERROR(IF(C29="","",VLOOKUP(C29&amp;I29&amp;K29&amp;W29,※編集不可※選択項目!$U$18:$V$114,2,0)),"")</f>
        <v/>
      </c>
      <c r="Y29" s="129"/>
      <c r="Z29" s="160"/>
      <c r="AA29" s="161"/>
      <c r="AB29" s="162"/>
      <c r="AC29" s="163"/>
      <c r="AD29" s="147"/>
    </row>
    <row r="30" spans="1:30" s="4" customFormat="1" ht="24.95" customHeight="1" x14ac:dyDescent="0.15">
      <c r="A30" s="32">
        <f t="shared" si="2"/>
        <v>22</v>
      </c>
      <c r="B30" s="181" t="str">
        <f t="shared" si="3"/>
        <v/>
      </c>
      <c r="C30" s="126"/>
      <c r="D30" s="181" t="str">
        <f t="shared" si="4"/>
        <v/>
      </c>
      <c r="E30" s="181" t="str">
        <f t="shared" si="1"/>
        <v/>
      </c>
      <c r="F30" s="126"/>
      <c r="G30" s="126"/>
      <c r="H30" s="127"/>
      <c r="I30" s="33"/>
      <c r="J30" s="181" t="str">
        <f t="shared" si="5"/>
        <v/>
      </c>
      <c r="K30" s="33"/>
      <c r="L30" s="33"/>
      <c r="M30" s="164"/>
      <c r="N30" s="128"/>
      <c r="O30" s="165"/>
      <c r="P30" s="33"/>
      <c r="Q30" s="164"/>
      <c r="R30" s="128"/>
      <c r="S30" s="165"/>
      <c r="T30" s="146"/>
      <c r="U30" s="179" t="str">
        <f>_xlfn.IFNA(VLOOKUP(I30&amp;K30,※編集不可※選択項目!$S$3:$T$11,2,FALSE),"")</f>
        <v/>
      </c>
      <c r="V30" s="183"/>
      <c r="W30" s="34"/>
      <c r="X30" s="184" t="str">
        <f>IFERROR(IF(C30="","",VLOOKUP(C30&amp;I30&amp;K30&amp;W30,※編集不可※選択項目!$U$18:$V$114,2,0)),"")</f>
        <v/>
      </c>
      <c r="Y30" s="129"/>
      <c r="Z30" s="160"/>
      <c r="AA30" s="161"/>
      <c r="AB30" s="162"/>
      <c r="AC30" s="163"/>
      <c r="AD30" s="147"/>
    </row>
    <row r="31" spans="1:30" s="4" customFormat="1" ht="24.95" customHeight="1" x14ac:dyDescent="0.15">
      <c r="A31" s="32">
        <f t="shared" si="2"/>
        <v>23</v>
      </c>
      <c r="B31" s="181" t="str">
        <f t="shared" si="3"/>
        <v/>
      </c>
      <c r="C31" s="126"/>
      <c r="D31" s="181" t="str">
        <f t="shared" si="4"/>
        <v/>
      </c>
      <c r="E31" s="181" t="str">
        <f t="shared" si="1"/>
        <v/>
      </c>
      <c r="F31" s="126"/>
      <c r="G31" s="126"/>
      <c r="H31" s="127"/>
      <c r="I31" s="33"/>
      <c r="J31" s="181" t="str">
        <f t="shared" si="5"/>
        <v/>
      </c>
      <c r="K31" s="33"/>
      <c r="L31" s="33"/>
      <c r="M31" s="164"/>
      <c r="N31" s="128"/>
      <c r="O31" s="165"/>
      <c r="P31" s="33"/>
      <c r="Q31" s="164"/>
      <c r="R31" s="128"/>
      <c r="S31" s="165"/>
      <c r="T31" s="146"/>
      <c r="U31" s="179" t="str">
        <f>_xlfn.IFNA(VLOOKUP(I31&amp;K31,※編集不可※選択項目!$S$3:$T$11,2,FALSE),"")</f>
        <v/>
      </c>
      <c r="V31" s="183"/>
      <c r="W31" s="34"/>
      <c r="X31" s="184" t="str">
        <f>IFERROR(IF(C31="","",VLOOKUP(C31&amp;I31&amp;K31&amp;W31,※編集不可※選択項目!$U$18:$V$114,2,0)),"")</f>
        <v/>
      </c>
      <c r="Y31" s="129"/>
      <c r="Z31" s="160"/>
      <c r="AA31" s="161"/>
      <c r="AB31" s="162"/>
      <c r="AC31" s="163"/>
      <c r="AD31" s="147"/>
    </row>
    <row r="32" spans="1:30" s="4" customFormat="1" ht="24.95" customHeight="1" x14ac:dyDescent="0.15">
      <c r="A32" s="32">
        <f t="shared" si="2"/>
        <v>24</v>
      </c>
      <c r="B32" s="181" t="str">
        <f t="shared" si="3"/>
        <v/>
      </c>
      <c r="C32" s="126"/>
      <c r="D32" s="181" t="str">
        <f t="shared" si="4"/>
        <v/>
      </c>
      <c r="E32" s="181" t="str">
        <f t="shared" si="1"/>
        <v/>
      </c>
      <c r="F32" s="126"/>
      <c r="G32" s="126"/>
      <c r="H32" s="127"/>
      <c r="I32" s="33"/>
      <c r="J32" s="181" t="str">
        <f t="shared" si="5"/>
        <v/>
      </c>
      <c r="K32" s="33"/>
      <c r="L32" s="33"/>
      <c r="M32" s="164"/>
      <c r="N32" s="128"/>
      <c r="O32" s="165"/>
      <c r="P32" s="33"/>
      <c r="Q32" s="164"/>
      <c r="R32" s="128"/>
      <c r="S32" s="165"/>
      <c r="T32" s="146"/>
      <c r="U32" s="179" t="str">
        <f>_xlfn.IFNA(VLOOKUP(I32&amp;K32,※編集不可※選択項目!$S$3:$T$11,2,FALSE),"")</f>
        <v/>
      </c>
      <c r="V32" s="183"/>
      <c r="W32" s="34"/>
      <c r="X32" s="184" t="str">
        <f>IFERROR(IF(C32="","",VLOOKUP(C32&amp;I32&amp;K32&amp;W32,※編集不可※選択項目!$U$18:$V$114,2,0)),"")</f>
        <v/>
      </c>
      <c r="Y32" s="129"/>
      <c r="Z32" s="160"/>
      <c r="AA32" s="161"/>
      <c r="AB32" s="162"/>
      <c r="AC32" s="163"/>
      <c r="AD32" s="147"/>
    </row>
    <row r="33" spans="1:30" s="4" customFormat="1" ht="24.95" customHeight="1" x14ac:dyDescent="0.15">
      <c r="A33" s="32">
        <f t="shared" si="2"/>
        <v>25</v>
      </c>
      <c r="B33" s="181" t="str">
        <f t="shared" si="3"/>
        <v/>
      </c>
      <c r="C33" s="126"/>
      <c r="D33" s="181" t="str">
        <f t="shared" si="4"/>
        <v/>
      </c>
      <c r="E33" s="181" t="str">
        <f t="shared" si="1"/>
        <v/>
      </c>
      <c r="F33" s="126"/>
      <c r="G33" s="126"/>
      <c r="H33" s="127"/>
      <c r="I33" s="33"/>
      <c r="J33" s="181" t="str">
        <f t="shared" si="5"/>
        <v/>
      </c>
      <c r="K33" s="33"/>
      <c r="L33" s="33"/>
      <c r="M33" s="164"/>
      <c r="N33" s="128"/>
      <c r="O33" s="165"/>
      <c r="P33" s="33"/>
      <c r="Q33" s="164"/>
      <c r="R33" s="128"/>
      <c r="S33" s="165"/>
      <c r="T33" s="146"/>
      <c r="U33" s="179" t="str">
        <f>_xlfn.IFNA(VLOOKUP(I33&amp;K33,※編集不可※選択項目!$S$3:$T$11,2,FALSE),"")</f>
        <v/>
      </c>
      <c r="V33" s="183"/>
      <c r="W33" s="34"/>
      <c r="X33" s="184" t="str">
        <f>IFERROR(IF(C33="","",VLOOKUP(C33&amp;I33&amp;K33&amp;W33,※編集不可※選択項目!$U$18:$V$114,2,0)),"")</f>
        <v/>
      </c>
      <c r="Y33" s="129"/>
      <c r="Z33" s="160"/>
      <c r="AA33" s="161"/>
      <c r="AB33" s="162"/>
      <c r="AC33" s="163"/>
      <c r="AD33" s="147"/>
    </row>
    <row r="34" spans="1:30" s="4" customFormat="1" ht="24.95" customHeight="1" x14ac:dyDescent="0.15">
      <c r="A34" s="32">
        <f t="shared" si="2"/>
        <v>26</v>
      </c>
      <c r="B34" s="181" t="str">
        <f t="shared" si="3"/>
        <v/>
      </c>
      <c r="C34" s="126"/>
      <c r="D34" s="181" t="str">
        <f t="shared" si="4"/>
        <v/>
      </c>
      <c r="E34" s="181" t="str">
        <f t="shared" si="1"/>
        <v/>
      </c>
      <c r="F34" s="126"/>
      <c r="G34" s="126"/>
      <c r="H34" s="127"/>
      <c r="I34" s="33"/>
      <c r="J34" s="181" t="str">
        <f t="shared" si="5"/>
        <v/>
      </c>
      <c r="K34" s="33"/>
      <c r="L34" s="33"/>
      <c r="M34" s="164"/>
      <c r="N34" s="128"/>
      <c r="O34" s="165"/>
      <c r="P34" s="33"/>
      <c r="Q34" s="164"/>
      <c r="R34" s="128"/>
      <c r="S34" s="165"/>
      <c r="T34" s="146"/>
      <c r="U34" s="179" t="str">
        <f>_xlfn.IFNA(VLOOKUP(I34&amp;K34,※編集不可※選択項目!$S$3:$T$11,2,FALSE),"")</f>
        <v/>
      </c>
      <c r="V34" s="183"/>
      <c r="W34" s="34"/>
      <c r="X34" s="184" t="str">
        <f>IFERROR(IF(C34="","",VLOOKUP(C34&amp;I34&amp;K34&amp;W34,※編集不可※選択項目!$U$18:$V$114,2,0)),"")</f>
        <v/>
      </c>
      <c r="Y34" s="129"/>
      <c r="Z34" s="160"/>
      <c r="AA34" s="161"/>
      <c r="AB34" s="162"/>
      <c r="AC34" s="163"/>
      <c r="AD34" s="147"/>
    </row>
    <row r="35" spans="1:30" s="4" customFormat="1" ht="24.95" customHeight="1" x14ac:dyDescent="0.15">
      <c r="A35" s="32">
        <f t="shared" si="2"/>
        <v>27</v>
      </c>
      <c r="B35" s="181" t="str">
        <f t="shared" si="3"/>
        <v/>
      </c>
      <c r="C35" s="126"/>
      <c r="D35" s="181" t="str">
        <f t="shared" si="4"/>
        <v/>
      </c>
      <c r="E35" s="181" t="str">
        <f t="shared" si="1"/>
        <v/>
      </c>
      <c r="F35" s="126"/>
      <c r="G35" s="126"/>
      <c r="H35" s="127"/>
      <c r="I35" s="33"/>
      <c r="J35" s="181" t="str">
        <f t="shared" si="5"/>
        <v/>
      </c>
      <c r="K35" s="33"/>
      <c r="L35" s="33"/>
      <c r="M35" s="164"/>
      <c r="N35" s="128"/>
      <c r="O35" s="165"/>
      <c r="P35" s="33"/>
      <c r="Q35" s="164"/>
      <c r="R35" s="128"/>
      <c r="S35" s="165"/>
      <c r="T35" s="146"/>
      <c r="U35" s="179" t="str">
        <f>_xlfn.IFNA(VLOOKUP(I35&amp;K35,※編集不可※選択項目!$S$3:$T$11,2,FALSE),"")</f>
        <v/>
      </c>
      <c r="V35" s="183"/>
      <c r="W35" s="34"/>
      <c r="X35" s="184" t="str">
        <f>IFERROR(IF(C35="","",VLOOKUP(C35&amp;I35&amp;K35&amp;W35,※編集不可※選択項目!$U$18:$V$114,2,0)),"")</f>
        <v/>
      </c>
      <c r="Y35" s="129"/>
      <c r="Z35" s="160"/>
      <c r="AA35" s="161"/>
      <c r="AB35" s="162"/>
      <c r="AC35" s="163"/>
      <c r="AD35" s="147"/>
    </row>
    <row r="36" spans="1:30" s="4" customFormat="1" ht="24.95" customHeight="1" x14ac:dyDescent="0.15">
      <c r="A36" s="32">
        <f t="shared" si="2"/>
        <v>28</v>
      </c>
      <c r="B36" s="181" t="str">
        <f t="shared" si="3"/>
        <v/>
      </c>
      <c r="C36" s="126"/>
      <c r="D36" s="181" t="str">
        <f t="shared" si="4"/>
        <v/>
      </c>
      <c r="E36" s="181" t="str">
        <f t="shared" si="1"/>
        <v/>
      </c>
      <c r="F36" s="126"/>
      <c r="G36" s="126"/>
      <c r="H36" s="127"/>
      <c r="I36" s="33"/>
      <c r="J36" s="181" t="str">
        <f t="shared" si="5"/>
        <v/>
      </c>
      <c r="K36" s="33"/>
      <c r="L36" s="33"/>
      <c r="M36" s="164"/>
      <c r="N36" s="128"/>
      <c r="O36" s="165"/>
      <c r="P36" s="33"/>
      <c r="Q36" s="164"/>
      <c r="R36" s="128"/>
      <c r="S36" s="165"/>
      <c r="T36" s="146"/>
      <c r="U36" s="179" t="str">
        <f>_xlfn.IFNA(VLOOKUP(I36&amp;K36,※編集不可※選択項目!$S$3:$T$11,2,FALSE),"")</f>
        <v/>
      </c>
      <c r="V36" s="183"/>
      <c r="W36" s="34"/>
      <c r="X36" s="184" t="str">
        <f>IFERROR(IF(C36="","",VLOOKUP(C36&amp;I36&amp;K36&amp;W36,※編集不可※選択項目!$U$18:$V$114,2,0)),"")</f>
        <v/>
      </c>
      <c r="Y36" s="129"/>
      <c r="Z36" s="160"/>
      <c r="AA36" s="161"/>
      <c r="AB36" s="162"/>
      <c r="AC36" s="163"/>
      <c r="AD36" s="147"/>
    </row>
    <row r="37" spans="1:30" s="4" customFormat="1" ht="24.95" customHeight="1" x14ac:dyDescent="0.15">
      <c r="A37" s="32">
        <f t="shared" si="2"/>
        <v>29</v>
      </c>
      <c r="B37" s="181" t="str">
        <f t="shared" si="3"/>
        <v/>
      </c>
      <c r="C37" s="126"/>
      <c r="D37" s="181" t="str">
        <f t="shared" si="4"/>
        <v/>
      </c>
      <c r="E37" s="181" t="str">
        <f t="shared" si="1"/>
        <v/>
      </c>
      <c r="F37" s="126"/>
      <c r="G37" s="126"/>
      <c r="H37" s="127"/>
      <c r="I37" s="33"/>
      <c r="J37" s="181" t="str">
        <f t="shared" si="5"/>
        <v/>
      </c>
      <c r="K37" s="33"/>
      <c r="L37" s="33"/>
      <c r="M37" s="164"/>
      <c r="N37" s="128"/>
      <c r="O37" s="165"/>
      <c r="P37" s="33"/>
      <c r="Q37" s="164"/>
      <c r="R37" s="128"/>
      <c r="S37" s="165"/>
      <c r="T37" s="146"/>
      <c r="U37" s="179" t="str">
        <f>_xlfn.IFNA(VLOOKUP(I37&amp;K37,※編集不可※選択項目!$S$3:$T$11,2,FALSE),"")</f>
        <v/>
      </c>
      <c r="V37" s="183"/>
      <c r="W37" s="34"/>
      <c r="X37" s="184" t="str">
        <f>IFERROR(IF(C37="","",VLOOKUP(C37&amp;I37&amp;K37&amp;W37,※編集不可※選択項目!$U$18:$V$114,2,0)),"")</f>
        <v/>
      </c>
      <c r="Y37" s="129"/>
      <c r="Z37" s="160"/>
      <c r="AA37" s="161"/>
      <c r="AB37" s="162"/>
      <c r="AC37" s="163"/>
      <c r="AD37" s="147"/>
    </row>
    <row r="38" spans="1:30" s="4" customFormat="1" ht="24.95" customHeight="1" x14ac:dyDescent="0.15">
      <c r="A38" s="32">
        <f t="shared" si="2"/>
        <v>30</v>
      </c>
      <c r="B38" s="181" t="str">
        <f t="shared" si="3"/>
        <v/>
      </c>
      <c r="C38" s="126"/>
      <c r="D38" s="181" t="str">
        <f t="shared" si="4"/>
        <v/>
      </c>
      <c r="E38" s="181" t="str">
        <f t="shared" si="1"/>
        <v/>
      </c>
      <c r="F38" s="126"/>
      <c r="G38" s="126"/>
      <c r="H38" s="127"/>
      <c r="I38" s="33"/>
      <c r="J38" s="181" t="str">
        <f t="shared" si="5"/>
        <v/>
      </c>
      <c r="K38" s="33"/>
      <c r="L38" s="33"/>
      <c r="M38" s="164"/>
      <c r="N38" s="128"/>
      <c r="O38" s="165"/>
      <c r="P38" s="33"/>
      <c r="Q38" s="164"/>
      <c r="R38" s="128"/>
      <c r="S38" s="165"/>
      <c r="T38" s="146"/>
      <c r="U38" s="179" t="str">
        <f>_xlfn.IFNA(VLOOKUP(I38&amp;K38,※編集不可※選択項目!$S$3:$T$11,2,FALSE),"")</f>
        <v/>
      </c>
      <c r="V38" s="183"/>
      <c r="W38" s="34"/>
      <c r="X38" s="184" t="str">
        <f>IFERROR(IF(C38="","",VLOOKUP(C38&amp;I38&amp;K38&amp;W38,※編集不可※選択項目!$U$18:$V$114,2,0)),"")</f>
        <v/>
      </c>
      <c r="Y38" s="129"/>
      <c r="Z38" s="160"/>
      <c r="AA38" s="161"/>
      <c r="AB38" s="162"/>
      <c r="AC38" s="163"/>
      <c r="AD38" s="147"/>
    </row>
    <row r="39" spans="1:30" s="4" customFormat="1" ht="24.95" customHeight="1" x14ac:dyDescent="0.15">
      <c r="A39" s="32">
        <f t="shared" si="2"/>
        <v>31</v>
      </c>
      <c r="B39" s="181" t="str">
        <f t="shared" si="3"/>
        <v/>
      </c>
      <c r="C39" s="126"/>
      <c r="D39" s="181" t="str">
        <f t="shared" si="4"/>
        <v/>
      </c>
      <c r="E39" s="181" t="str">
        <f t="shared" si="1"/>
        <v/>
      </c>
      <c r="F39" s="126"/>
      <c r="G39" s="126"/>
      <c r="H39" s="127"/>
      <c r="I39" s="33"/>
      <c r="J39" s="181" t="str">
        <f t="shared" si="5"/>
        <v/>
      </c>
      <c r="K39" s="33"/>
      <c r="L39" s="33"/>
      <c r="M39" s="164"/>
      <c r="N39" s="128"/>
      <c r="O39" s="165"/>
      <c r="P39" s="33"/>
      <c r="Q39" s="164"/>
      <c r="R39" s="128"/>
      <c r="S39" s="165"/>
      <c r="T39" s="146"/>
      <c r="U39" s="179" t="str">
        <f>_xlfn.IFNA(VLOOKUP(I39&amp;K39,※編集不可※選択項目!$S$3:$T$11,2,FALSE),"")</f>
        <v/>
      </c>
      <c r="V39" s="183"/>
      <c r="W39" s="34"/>
      <c r="X39" s="184" t="str">
        <f>IFERROR(IF(C39="","",VLOOKUP(C39&amp;I39&amp;K39&amp;W39,※編集不可※選択項目!$U$18:$V$114,2,0)),"")</f>
        <v/>
      </c>
      <c r="Y39" s="129"/>
      <c r="Z39" s="160"/>
      <c r="AA39" s="161"/>
      <c r="AB39" s="162"/>
      <c r="AC39" s="163"/>
      <c r="AD39" s="147"/>
    </row>
    <row r="40" spans="1:30" s="4" customFormat="1" ht="24.95" customHeight="1" x14ac:dyDescent="0.15">
      <c r="A40" s="32">
        <f t="shared" si="2"/>
        <v>32</v>
      </c>
      <c r="B40" s="181" t="str">
        <f t="shared" si="3"/>
        <v/>
      </c>
      <c r="C40" s="126"/>
      <c r="D40" s="181" t="str">
        <f t="shared" si="4"/>
        <v/>
      </c>
      <c r="E40" s="181" t="str">
        <f t="shared" si="1"/>
        <v/>
      </c>
      <c r="F40" s="126"/>
      <c r="G40" s="126"/>
      <c r="H40" s="127"/>
      <c r="I40" s="33"/>
      <c r="J40" s="181" t="str">
        <f t="shared" si="5"/>
        <v/>
      </c>
      <c r="K40" s="33"/>
      <c r="L40" s="33"/>
      <c r="M40" s="164"/>
      <c r="N40" s="128"/>
      <c r="O40" s="165"/>
      <c r="P40" s="33"/>
      <c r="Q40" s="164"/>
      <c r="R40" s="128"/>
      <c r="S40" s="165"/>
      <c r="T40" s="146"/>
      <c r="U40" s="179" t="str">
        <f>_xlfn.IFNA(VLOOKUP(I40&amp;K40,※編集不可※選択項目!$S$3:$T$11,2,FALSE),"")</f>
        <v/>
      </c>
      <c r="V40" s="183"/>
      <c r="W40" s="34"/>
      <c r="X40" s="184" t="str">
        <f>IFERROR(IF(C40="","",VLOOKUP(C40&amp;I40&amp;K40&amp;W40,※編集不可※選択項目!$U$18:$V$114,2,0)),"")</f>
        <v/>
      </c>
      <c r="Y40" s="129"/>
      <c r="Z40" s="160"/>
      <c r="AA40" s="161"/>
      <c r="AB40" s="162"/>
      <c r="AC40" s="163"/>
      <c r="AD40" s="147"/>
    </row>
    <row r="41" spans="1:30" s="4" customFormat="1" ht="24.95" customHeight="1" x14ac:dyDescent="0.15">
      <c r="A41" s="32">
        <f t="shared" si="2"/>
        <v>33</v>
      </c>
      <c r="B41" s="181" t="str">
        <f t="shared" si="3"/>
        <v/>
      </c>
      <c r="C41" s="126"/>
      <c r="D41" s="181" t="str">
        <f t="shared" si="4"/>
        <v/>
      </c>
      <c r="E41" s="181" t="str">
        <f t="shared" si="1"/>
        <v/>
      </c>
      <c r="F41" s="126"/>
      <c r="G41" s="126"/>
      <c r="H41" s="127"/>
      <c r="I41" s="33"/>
      <c r="J41" s="181" t="str">
        <f t="shared" si="5"/>
        <v/>
      </c>
      <c r="K41" s="33"/>
      <c r="L41" s="33"/>
      <c r="M41" s="164"/>
      <c r="N41" s="128"/>
      <c r="O41" s="165"/>
      <c r="P41" s="33"/>
      <c r="Q41" s="164"/>
      <c r="R41" s="128"/>
      <c r="S41" s="165"/>
      <c r="T41" s="146"/>
      <c r="U41" s="179" t="str">
        <f>_xlfn.IFNA(VLOOKUP(I41&amp;K41,※編集不可※選択項目!$S$3:$T$11,2,FALSE),"")</f>
        <v/>
      </c>
      <c r="V41" s="183"/>
      <c r="W41" s="34"/>
      <c r="X41" s="184" t="str">
        <f>IFERROR(IF(C41="","",VLOOKUP(C41&amp;I41&amp;K41&amp;W41,※編集不可※選択項目!$U$18:$V$114,2,0)),"")</f>
        <v/>
      </c>
      <c r="Y41" s="129"/>
      <c r="Z41" s="160"/>
      <c r="AA41" s="161"/>
      <c r="AB41" s="162"/>
      <c r="AC41" s="163"/>
      <c r="AD41" s="147"/>
    </row>
    <row r="42" spans="1:30" s="4" customFormat="1" ht="24.95" customHeight="1" x14ac:dyDescent="0.15">
      <c r="A42" s="32">
        <f t="shared" si="2"/>
        <v>34</v>
      </c>
      <c r="B42" s="181" t="str">
        <f t="shared" si="3"/>
        <v/>
      </c>
      <c r="C42" s="126"/>
      <c r="D42" s="181" t="str">
        <f t="shared" si="4"/>
        <v/>
      </c>
      <c r="E42" s="181" t="str">
        <f t="shared" si="1"/>
        <v/>
      </c>
      <c r="F42" s="126"/>
      <c r="G42" s="126"/>
      <c r="H42" s="127"/>
      <c r="I42" s="33"/>
      <c r="J42" s="181" t="str">
        <f t="shared" si="5"/>
        <v/>
      </c>
      <c r="K42" s="33"/>
      <c r="L42" s="33"/>
      <c r="M42" s="164"/>
      <c r="N42" s="128"/>
      <c r="O42" s="165"/>
      <c r="P42" s="33"/>
      <c r="Q42" s="164"/>
      <c r="R42" s="128"/>
      <c r="S42" s="165"/>
      <c r="T42" s="146"/>
      <c r="U42" s="179" t="str">
        <f>_xlfn.IFNA(VLOOKUP(I42&amp;K42,※編集不可※選択項目!$S$3:$T$11,2,FALSE),"")</f>
        <v/>
      </c>
      <c r="V42" s="183"/>
      <c r="W42" s="34"/>
      <c r="X42" s="184" t="str">
        <f>IFERROR(IF(C42="","",VLOOKUP(C42&amp;I42&amp;K42&amp;W42,※編集不可※選択項目!$U$18:$V$114,2,0)),"")</f>
        <v/>
      </c>
      <c r="Y42" s="129"/>
      <c r="Z42" s="160"/>
      <c r="AA42" s="161"/>
      <c r="AB42" s="162"/>
      <c r="AC42" s="163"/>
      <c r="AD42" s="147"/>
    </row>
    <row r="43" spans="1:30" s="4" customFormat="1" ht="24.95" customHeight="1" x14ac:dyDescent="0.15">
      <c r="A43" s="32">
        <f t="shared" si="2"/>
        <v>35</v>
      </c>
      <c r="B43" s="181" t="str">
        <f t="shared" si="3"/>
        <v/>
      </c>
      <c r="C43" s="126"/>
      <c r="D43" s="181" t="str">
        <f t="shared" si="4"/>
        <v/>
      </c>
      <c r="E43" s="181" t="str">
        <f t="shared" si="1"/>
        <v/>
      </c>
      <c r="F43" s="126"/>
      <c r="G43" s="126"/>
      <c r="H43" s="127"/>
      <c r="I43" s="33"/>
      <c r="J43" s="181" t="str">
        <f t="shared" si="5"/>
        <v/>
      </c>
      <c r="K43" s="33"/>
      <c r="L43" s="33"/>
      <c r="M43" s="164"/>
      <c r="N43" s="128"/>
      <c r="O43" s="165"/>
      <c r="P43" s="33"/>
      <c r="Q43" s="164"/>
      <c r="R43" s="128"/>
      <c r="S43" s="165"/>
      <c r="T43" s="146"/>
      <c r="U43" s="179" t="str">
        <f>_xlfn.IFNA(VLOOKUP(I43&amp;K43,※編集不可※選択項目!$S$3:$T$11,2,FALSE),"")</f>
        <v/>
      </c>
      <c r="V43" s="183"/>
      <c r="W43" s="34"/>
      <c r="X43" s="184" t="str">
        <f>IFERROR(IF(C43="","",VLOOKUP(C43&amp;I43&amp;K43&amp;W43,※編集不可※選択項目!$U$18:$V$114,2,0)),"")</f>
        <v/>
      </c>
      <c r="Y43" s="129"/>
      <c r="Z43" s="160"/>
      <c r="AA43" s="161"/>
      <c r="AB43" s="162"/>
      <c r="AC43" s="163"/>
      <c r="AD43" s="147"/>
    </row>
    <row r="44" spans="1:30" s="4" customFormat="1" ht="24.95" customHeight="1" x14ac:dyDescent="0.15">
      <c r="A44" s="32">
        <f t="shared" si="2"/>
        <v>36</v>
      </c>
      <c r="B44" s="181" t="str">
        <f t="shared" si="3"/>
        <v/>
      </c>
      <c r="C44" s="126"/>
      <c r="D44" s="181" t="str">
        <f t="shared" si="4"/>
        <v/>
      </c>
      <c r="E44" s="181" t="str">
        <f t="shared" si="1"/>
        <v/>
      </c>
      <c r="F44" s="126"/>
      <c r="G44" s="126"/>
      <c r="H44" s="127"/>
      <c r="I44" s="33"/>
      <c r="J44" s="181" t="str">
        <f t="shared" si="5"/>
        <v/>
      </c>
      <c r="K44" s="33"/>
      <c r="L44" s="33"/>
      <c r="M44" s="164"/>
      <c r="N44" s="128"/>
      <c r="O44" s="165"/>
      <c r="P44" s="33"/>
      <c r="Q44" s="164"/>
      <c r="R44" s="128"/>
      <c r="S44" s="165"/>
      <c r="T44" s="146"/>
      <c r="U44" s="179" t="str">
        <f>_xlfn.IFNA(VLOOKUP(I44&amp;K44,※編集不可※選択項目!$S$3:$T$11,2,FALSE),"")</f>
        <v/>
      </c>
      <c r="V44" s="183"/>
      <c r="W44" s="34"/>
      <c r="X44" s="184" t="str">
        <f>IFERROR(IF(C44="","",VLOOKUP(C44&amp;I44&amp;K44&amp;W44,※編集不可※選択項目!$U$18:$V$114,2,0)),"")</f>
        <v/>
      </c>
      <c r="Y44" s="129"/>
      <c r="Z44" s="160"/>
      <c r="AA44" s="161"/>
      <c r="AB44" s="162"/>
      <c r="AC44" s="163"/>
      <c r="AD44" s="147"/>
    </row>
    <row r="45" spans="1:30" s="4" customFormat="1" ht="24.95" customHeight="1" x14ac:dyDescent="0.15">
      <c r="A45" s="32">
        <f t="shared" si="2"/>
        <v>37</v>
      </c>
      <c r="B45" s="181" t="str">
        <f t="shared" si="3"/>
        <v/>
      </c>
      <c r="C45" s="126"/>
      <c r="D45" s="181" t="str">
        <f t="shared" si="4"/>
        <v/>
      </c>
      <c r="E45" s="181" t="str">
        <f t="shared" si="1"/>
        <v/>
      </c>
      <c r="F45" s="126"/>
      <c r="G45" s="126"/>
      <c r="H45" s="127"/>
      <c r="I45" s="33"/>
      <c r="J45" s="181" t="str">
        <f t="shared" si="5"/>
        <v/>
      </c>
      <c r="K45" s="33"/>
      <c r="L45" s="33"/>
      <c r="M45" s="164"/>
      <c r="N45" s="128"/>
      <c r="O45" s="165"/>
      <c r="P45" s="33"/>
      <c r="Q45" s="164"/>
      <c r="R45" s="128"/>
      <c r="S45" s="165"/>
      <c r="T45" s="146"/>
      <c r="U45" s="179" t="str">
        <f>_xlfn.IFNA(VLOOKUP(I45&amp;K45,※編集不可※選択項目!$S$3:$T$11,2,FALSE),"")</f>
        <v/>
      </c>
      <c r="V45" s="183"/>
      <c r="W45" s="34"/>
      <c r="X45" s="184" t="str">
        <f>IFERROR(IF(C45="","",VLOOKUP(C45&amp;I45&amp;K45&amp;W45,※編集不可※選択項目!$U$18:$V$114,2,0)),"")</f>
        <v/>
      </c>
      <c r="Y45" s="129"/>
      <c r="Z45" s="160"/>
      <c r="AA45" s="161"/>
      <c r="AB45" s="162"/>
      <c r="AC45" s="163"/>
      <c r="AD45" s="147"/>
    </row>
    <row r="46" spans="1:30" s="4" customFormat="1" ht="24.95" customHeight="1" x14ac:dyDescent="0.15">
      <c r="A46" s="32">
        <f t="shared" si="2"/>
        <v>38</v>
      </c>
      <c r="B46" s="181" t="str">
        <f t="shared" si="3"/>
        <v/>
      </c>
      <c r="C46" s="126"/>
      <c r="D46" s="181" t="str">
        <f t="shared" si="4"/>
        <v/>
      </c>
      <c r="E46" s="181" t="str">
        <f t="shared" si="1"/>
        <v/>
      </c>
      <c r="F46" s="126"/>
      <c r="G46" s="126"/>
      <c r="H46" s="127"/>
      <c r="I46" s="33"/>
      <c r="J46" s="181" t="str">
        <f t="shared" si="5"/>
        <v/>
      </c>
      <c r="K46" s="33"/>
      <c r="L46" s="33"/>
      <c r="M46" s="164"/>
      <c r="N46" s="128"/>
      <c r="O46" s="165"/>
      <c r="P46" s="33"/>
      <c r="Q46" s="164"/>
      <c r="R46" s="128"/>
      <c r="S46" s="165"/>
      <c r="T46" s="146"/>
      <c r="U46" s="179" t="str">
        <f>_xlfn.IFNA(VLOOKUP(I46&amp;K46,※編集不可※選択項目!$S$3:$T$11,2,FALSE),"")</f>
        <v/>
      </c>
      <c r="V46" s="183"/>
      <c r="W46" s="34"/>
      <c r="X46" s="184" t="str">
        <f>IFERROR(IF(C46="","",VLOOKUP(C46&amp;I46&amp;K46&amp;W46,※編集不可※選択項目!$U$18:$V$114,2,0)),"")</f>
        <v/>
      </c>
      <c r="Y46" s="129"/>
      <c r="Z46" s="160"/>
      <c r="AA46" s="161"/>
      <c r="AB46" s="162"/>
      <c r="AC46" s="163"/>
      <c r="AD46" s="147"/>
    </row>
    <row r="47" spans="1:30" s="4" customFormat="1" ht="24.95" customHeight="1" x14ac:dyDescent="0.15">
      <c r="A47" s="32">
        <f t="shared" si="2"/>
        <v>39</v>
      </c>
      <c r="B47" s="181" t="str">
        <f t="shared" si="3"/>
        <v/>
      </c>
      <c r="C47" s="126"/>
      <c r="D47" s="181" t="str">
        <f t="shared" si="4"/>
        <v/>
      </c>
      <c r="E47" s="181" t="str">
        <f t="shared" si="1"/>
        <v/>
      </c>
      <c r="F47" s="126"/>
      <c r="G47" s="126"/>
      <c r="H47" s="127"/>
      <c r="I47" s="33"/>
      <c r="J47" s="181" t="str">
        <f t="shared" si="5"/>
        <v/>
      </c>
      <c r="K47" s="33"/>
      <c r="L47" s="33"/>
      <c r="M47" s="164"/>
      <c r="N47" s="128"/>
      <c r="O47" s="165"/>
      <c r="P47" s="33"/>
      <c r="Q47" s="164"/>
      <c r="R47" s="128"/>
      <c r="S47" s="165"/>
      <c r="T47" s="146"/>
      <c r="U47" s="179" t="str">
        <f>_xlfn.IFNA(VLOOKUP(I47&amp;K47,※編集不可※選択項目!$S$3:$T$11,2,FALSE),"")</f>
        <v/>
      </c>
      <c r="V47" s="183"/>
      <c r="W47" s="34"/>
      <c r="X47" s="184" t="str">
        <f>IFERROR(IF(C47="","",VLOOKUP(C47&amp;I47&amp;K47&amp;W47,※編集不可※選択項目!$U$18:$V$114,2,0)),"")</f>
        <v/>
      </c>
      <c r="Y47" s="129"/>
      <c r="Z47" s="160"/>
      <c r="AA47" s="161"/>
      <c r="AB47" s="162"/>
      <c r="AC47" s="163"/>
      <c r="AD47" s="147"/>
    </row>
    <row r="48" spans="1:30" s="4" customFormat="1" ht="24.95" customHeight="1" x14ac:dyDescent="0.15">
      <c r="A48" s="32">
        <f t="shared" si="2"/>
        <v>40</v>
      </c>
      <c r="B48" s="181" t="str">
        <f t="shared" si="3"/>
        <v/>
      </c>
      <c r="C48" s="126"/>
      <c r="D48" s="181" t="str">
        <f t="shared" si="4"/>
        <v/>
      </c>
      <c r="E48" s="181" t="str">
        <f t="shared" si="1"/>
        <v/>
      </c>
      <c r="F48" s="126"/>
      <c r="G48" s="126"/>
      <c r="H48" s="127"/>
      <c r="I48" s="33"/>
      <c r="J48" s="181" t="str">
        <f t="shared" si="5"/>
        <v/>
      </c>
      <c r="K48" s="33"/>
      <c r="L48" s="33"/>
      <c r="M48" s="164"/>
      <c r="N48" s="128"/>
      <c r="O48" s="165"/>
      <c r="P48" s="33"/>
      <c r="Q48" s="164"/>
      <c r="R48" s="128"/>
      <c r="S48" s="165"/>
      <c r="T48" s="146"/>
      <c r="U48" s="179" t="str">
        <f>_xlfn.IFNA(VLOOKUP(I48&amp;K48,※編集不可※選択項目!$S$3:$T$11,2,FALSE),"")</f>
        <v/>
      </c>
      <c r="V48" s="183"/>
      <c r="W48" s="34"/>
      <c r="X48" s="184" t="str">
        <f>IFERROR(IF(C48="","",VLOOKUP(C48&amp;I48&amp;K48&amp;W48,※編集不可※選択項目!$U$18:$V$114,2,0)),"")</f>
        <v/>
      </c>
      <c r="Y48" s="129"/>
      <c r="Z48" s="160"/>
      <c r="AA48" s="161"/>
      <c r="AB48" s="162"/>
      <c r="AC48" s="163"/>
      <c r="AD48" s="147"/>
    </row>
    <row r="49" spans="1:30" s="4" customFormat="1" ht="24.95" customHeight="1" x14ac:dyDescent="0.15">
      <c r="A49" s="32">
        <f t="shared" si="2"/>
        <v>41</v>
      </c>
      <c r="B49" s="181" t="str">
        <f t="shared" si="3"/>
        <v/>
      </c>
      <c r="C49" s="126"/>
      <c r="D49" s="181" t="str">
        <f t="shared" si="4"/>
        <v/>
      </c>
      <c r="E49" s="181" t="str">
        <f t="shared" si="1"/>
        <v/>
      </c>
      <c r="F49" s="126"/>
      <c r="G49" s="126"/>
      <c r="H49" s="127"/>
      <c r="I49" s="33"/>
      <c r="J49" s="181" t="str">
        <f t="shared" si="5"/>
        <v/>
      </c>
      <c r="K49" s="33"/>
      <c r="L49" s="33"/>
      <c r="M49" s="164"/>
      <c r="N49" s="128"/>
      <c r="O49" s="165"/>
      <c r="P49" s="33"/>
      <c r="Q49" s="164"/>
      <c r="R49" s="128"/>
      <c r="S49" s="165"/>
      <c r="T49" s="146"/>
      <c r="U49" s="179" t="str">
        <f>_xlfn.IFNA(VLOOKUP(I49&amp;K49,※編集不可※選択項目!$S$3:$T$11,2,FALSE),"")</f>
        <v/>
      </c>
      <c r="V49" s="183"/>
      <c r="W49" s="34"/>
      <c r="X49" s="184" t="str">
        <f>IFERROR(IF(C49="","",VLOOKUP(C49&amp;I49&amp;K49&amp;W49,※編集不可※選択項目!$U$18:$V$114,2,0)),"")</f>
        <v/>
      </c>
      <c r="Y49" s="129"/>
      <c r="Z49" s="160"/>
      <c r="AA49" s="161"/>
      <c r="AB49" s="162"/>
      <c r="AC49" s="163"/>
      <c r="AD49" s="147"/>
    </row>
    <row r="50" spans="1:30" s="4" customFormat="1" ht="24.95" customHeight="1" x14ac:dyDescent="0.15">
      <c r="A50" s="32">
        <f t="shared" si="2"/>
        <v>42</v>
      </c>
      <c r="B50" s="181" t="str">
        <f t="shared" si="3"/>
        <v/>
      </c>
      <c r="C50" s="126"/>
      <c r="D50" s="181" t="str">
        <f t="shared" si="4"/>
        <v/>
      </c>
      <c r="E50" s="181" t="str">
        <f t="shared" si="1"/>
        <v/>
      </c>
      <c r="F50" s="126"/>
      <c r="G50" s="126"/>
      <c r="H50" s="127"/>
      <c r="I50" s="33"/>
      <c r="J50" s="181" t="str">
        <f t="shared" si="5"/>
        <v/>
      </c>
      <c r="K50" s="33"/>
      <c r="L50" s="33"/>
      <c r="M50" s="164"/>
      <c r="N50" s="128"/>
      <c r="O50" s="165"/>
      <c r="P50" s="33"/>
      <c r="Q50" s="164"/>
      <c r="R50" s="128"/>
      <c r="S50" s="165"/>
      <c r="T50" s="146"/>
      <c r="U50" s="179" t="str">
        <f>_xlfn.IFNA(VLOOKUP(I50&amp;K50,※編集不可※選択項目!$S$3:$T$11,2,FALSE),"")</f>
        <v/>
      </c>
      <c r="V50" s="183"/>
      <c r="W50" s="34"/>
      <c r="X50" s="184" t="str">
        <f>IFERROR(IF(C50="","",VLOOKUP(C50&amp;I50&amp;K50&amp;W50,※編集不可※選択項目!$U$18:$V$114,2,0)),"")</f>
        <v/>
      </c>
      <c r="Y50" s="129"/>
      <c r="Z50" s="160"/>
      <c r="AA50" s="161"/>
      <c r="AB50" s="162"/>
      <c r="AC50" s="163"/>
      <c r="AD50" s="147"/>
    </row>
    <row r="51" spans="1:30" s="4" customFormat="1" ht="24.95" customHeight="1" x14ac:dyDescent="0.15">
      <c r="A51" s="32">
        <f t="shared" si="2"/>
        <v>43</v>
      </c>
      <c r="B51" s="181" t="str">
        <f t="shared" si="3"/>
        <v/>
      </c>
      <c r="C51" s="126"/>
      <c r="D51" s="181" t="str">
        <f t="shared" si="4"/>
        <v/>
      </c>
      <c r="E51" s="181" t="str">
        <f t="shared" si="1"/>
        <v/>
      </c>
      <c r="F51" s="126"/>
      <c r="G51" s="126"/>
      <c r="H51" s="127"/>
      <c r="I51" s="33"/>
      <c r="J51" s="181" t="str">
        <f t="shared" si="5"/>
        <v/>
      </c>
      <c r="K51" s="33"/>
      <c r="L51" s="33"/>
      <c r="M51" s="164"/>
      <c r="N51" s="128"/>
      <c r="O51" s="165"/>
      <c r="P51" s="33"/>
      <c r="Q51" s="164"/>
      <c r="R51" s="128"/>
      <c r="S51" s="165"/>
      <c r="T51" s="146"/>
      <c r="U51" s="179" t="str">
        <f>_xlfn.IFNA(VLOOKUP(I51&amp;K51,※編集不可※選択項目!$S$3:$T$11,2,FALSE),"")</f>
        <v/>
      </c>
      <c r="V51" s="183"/>
      <c r="W51" s="34"/>
      <c r="X51" s="184" t="str">
        <f>IFERROR(IF(C51="","",VLOOKUP(C51&amp;I51&amp;K51&amp;W51,※編集不可※選択項目!$U$18:$V$114,2,0)),"")</f>
        <v/>
      </c>
      <c r="Y51" s="129"/>
      <c r="Z51" s="160"/>
      <c r="AA51" s="161"/>
      <c r="AB51" s="162"/>
      <c r="AC51" s="163"/>
      <c r="AD51" s="147"/>
    </row>
    <row r="52" spans="1:30" s="4" customFormat="1" ht="24.95" customHeight="1" x14ac:dyDescent="0.15">
      <c r="A52" s="32">
        <f t="shared" si="2"/>
        <v>44</v>
      </c>
      <c r="B52" s="181" t="str">
        <f t="shared" si="3"/>
        <v/>
      </c>
      <c r="C52" s="126"/>
      <c r="D52" s="181" t="str">
        <f t="shared" si="4"/>
        <v/>
      </c>
      <c r="E52" s="181" t="str">
        <f t="shared" si="1"/>
        <v/>
      </c>
      <c r="F52" s="126"/>
      <c r="G52" s="126"/>
      <c r="H52" s="127"/>
      <c r="I52" s="33"/>
      <c r="J52" s="181" t="str">
        <f t="shared" si="5"/>
        <v/>
      </c>
      <c r="K52" s="33"/>
      <c r="L52" s="33"/>
      <c r="M52" s="164"/>
      <c r="N52" s="128"/>
      <c r="O52" s="165"/>
      <c r="P52" s="33"/>
      <c r="Q52" s="164"/>
      <c r="R52" s="128"/>
      <c r="S52" s="165"/>
      <c r="T52" s="146"/>
      <c r="U52" s="179" t="str">
        <f>_xlfn.IFNA(VLOOKUP(I52&amp;K52,※編集不可※選択項目!$S$3:$T$11,2,FALSE),"")</f>
        <v/>
      </c>
      <c r="V52" s="183"/>
      <c r="W52" s="34"/>
      <c r="X52" s="184" t="str">
        <f>IFERROR(IF(C52="","",VLOOKUP(C52&amp;I52&amp;K52&amp;W52,※編集不可※選択項目!$U$18:$V$114,2,0)),"")</f>
        <v/>
      </c>
      <c r="Y52" s="129"/>
      <c r="Z52" s="160"/>
      <c r="AA52" s="161"/>
      <c r="AB52" s="162"/>
      <c r="AC52" s="163"/>
      <c r="AD52" s="147"/>
    </row>
    <row r="53" spans="1:30" s="4" customFormat="1" ht="24.95" customHeight="1" x14ac:dyDescent="0.15">
      <c r="A53" s="32">
        <f t="shared" si="2"/>
        <v>45</v>
      </c>
      <c r="B53" s="181" t="str">
        <f t="shared" si="3"/>
        <v/>
      </c>
      <c r="C53" s="126"/>
      <c r="D53" s="181" t="str">
        <f t="shared" si="4"/>
        <v/>
      </c>
      <c r="E53" s="181" t="str">
        <f t="shared" si="1"/>
        <v/>
      </c>
      <c r="F53" s="126"/>
      <c r="G53" s="126"/>
      <c r="H53" s="127"/>
      <c r="I53" s="33"/>
      <c r="J53" s="181" t="str">
        <f t="shared" si="5"/>
        <v/>
      </c>
      <c r="K53" s="33"/>
      <c r="L53" s="33"/>
      <c r="M53" s="164"/>
      <c r="N53" s="128"/>
      <c r="O53" s="165"/>
      <c r="P53" s="33"/>
      <c r="Q53" s="164"/>
      <c r="R53" s="128"/>
      <c r="S53" s="165"/>
      <c r="T53" s="146"/>
      <c r="U53" s="179" t="str">
        <f>_xlfn.IFNA(VLOOKUP(I53&amp;K53,※編集不可※選択項目!$S$3:$T$11,2,FALSE),"")</f>
        <v/>
      </c>
      <c r="V53" s="183"/>
      <c r="W53" s="34"/>
      <c r="X53" s="184" t="str">
        <f>IFERROR(IF(C53="","",VLOOKUP(C53&amp;I53&amp;K53&amp;W53,※編集不可※選択項目!$U$18:$V$114,2,0)),"")</f>
        <v/>
      </c>
      <c r="Y53" s="129"/>
      <c r="Z53" s="160"/>
      <c r="AA53" s="161"/>
      <c r="AB53" s="162"/>
      <c r="AC53" s="163"/>
      <c r="AD53" s="147"/>
    </row>
    <row r="54" spans="1:30" s="4" customFormat="1" ht="24.95" customHeight="1" x14ac:dyDescent="0.15">
      <c r="A54" s="32">
        <f t="shared" si="2"/>
        <v>46</v>
      </c>
      <c r="B54" s="181" t="str">
        <f t="shared" si="3"/>
        <v/>
      </c>
      <c r="C54" s="126"/>
      <c r="D54" s="181" t="str">
        <f t="shared" si="4"/>
        <v/>
      </c>
      <c r="E54" s="181" t="str">
        <f t="shared" si="1"/>
        <v/>
      </c>
      <c r="F54" s="126"/>
      <c r="G54" s="126"/>
      <c r="H54" s="127"/>
      <c r="I54" s="33"/>
      <c r="J54" s="181" t="str">
        <f t="shared" si="5"/>
        <v/>
      </c>
      <c r="K54" s="33"/>
      <c r="L54" s="33"/>
      <c r="M54" s="164"/>
      <c r="N54" s="128"/>
      <c r="O54" s="165"/>
      <c r="P54" s="33"/>
      <c r="Q54" s="164"/>
      <c r="R54" s="128"/>
      <c r="S54" s="165"/>
      <c r="T54" s="146"/>
      <c r="U54" s="179" t="str">
        <f>_xlfn.IFNA(VLOOKUP(I54&amp;K54,※編集不可※選択項目!$S$3:$T$11,2,FALSE),"")</f>
        <v/>
      </c>
      <c r="V54" s="183"/>
      <c r="W54" s="34"/>
      <c r="X54" s="184" t="str">
        <f>IFERROR(IF(C54="","",VLOOKUP(C54&amp;I54&amp;K54&amp;W54,※編集不可※選択項目!$U$18:$V$114,2,0)),"")</f>
        <v/>
      </c>
      <c r="Y54" s="129"/>
      <c r="Z54" s="160"/>
      <c r="AA54" s="161"/>
      <c r="AB54" s="162"/>
      <c r="AC54" s="163"/>
      <c r="AD54" s="147"/>
    </row>
    <row r="55" spans="1:30" s="4" customFormat="1" ht="24.95" customHeight="1" x14ac:dyDescent="0.15">
      <c r="A55" s="32">
        <f t="shared" si="2"/>
        <v>47</v>
      </c>
      <c r="B55" s="181" t="str">
        <f t="shared" si="3"/>
        <v/>
      </c>
      <c r="C55" s="126"/>
      <c r="D55" s="181" t="str">
        <f t="shared" si="4"/>
        <v/>
      </c>
      <c r="E55" s="181" t="str">
        <f t="shared" si="1"/>
        <v/>
      </c>
      <c r="F55" s="126"/>
      <c r="G55" s="126"/>
      <c r="H55" s="127"/>
      <c r="I55" s="33"/>
      <c r="J55" s="181" t="str">
        <f t="shared" si="5"/>
        <v/>
      </c>
      <c r="K55" s="33"/>
      <c r="L55" s="33"/>
      <c r="M55" s="164"/>
      <c r="N55" s="128"/>
      <c r="O55" s="165"/>
      <c r="P55" s="33"/>
      <c r="Q55" s="164"/>
      <c r="R55" s="128"/>
      <c r="S55" s="165"/>
      <c r="T55" s="146"/>
      <c r="U55" s="179" t="str">
        <f>_xlfn.IFNA(VLOOKUP(I55&amp;K55,※編集不可※選択項目!$S$3:$T$11,2,FALSE),"")</f>
        <v/>
      </c>
      <c r="V55" s="183"/>
      <c r="W55" s="34"/>
      <c r="X55" s="184" t="str">
        <f>IFERROR(IF(C55="","",VLOOKUP(C55&amp;I55&amp;K55&amp;W55,※編集不可※選択項目!$U$18:$V$114,2,0)),"")</f>
        <v/>
      </c>
      <c r="Y55" s="129"/>
      <c r="Z55" s="160"/>
      <c r="AA55" s="161"/>
      <c r="AB55" s="162"/>
      <c r="AC55" s="163"/>
      <c r="AD55" s="147"/>
    </row>
    <row r="56" spans="1:30" s="4" customFormat="1" ht="24.95" customHeight="1" x14ac:dyDescent="0.15">
      <c r="A56" s="32">
        <f t="shared" si="2"/>
        <v>48</v>
      </c>
      <c r="B56" s="181" t="str">
        <f t="shared" si="3"/>
        <v/>
      </c>
      <c r="C56" s="126"/>
      <c r="D56" s="181" t="str">
        <f t="shared" si="4"/>
        <v/>
      </c>
      <c r="E56" s="181" t="str">
        <f t="shared" si="1"/>
        <v/>
      </c>
      <c r="F56" s="126"/>
      <c r="G56" s="126"/>
      <c r="H56" s="127"/>
      <c r="I56" s="33"/>
      <c r="J56" s="181" t="str">
        <f t="shared" si="5"/>
        <v/>
      </c>
      <c r="K56" s="33"/>
      <c r="L56" s="33"/>
      <c r="M56" s="164"/>
      <c r="N56" s="128"/>
      <c r="O56" s="165"/>
      <c r="P56" s="33"/>
      <c r="Q56" s="164"/>
      <c r="R56" s="128"/>
      <c r="S56" s="165"/>
      <c r="T56" s="146"/>
      <c r="U56" s="179" t="str">
        <f>_xlfn.IFNA(VLOOKUP(I56&amp;K56,※編集不可※選択項目!$S$3:$T$11,2,FALSE),"")</f>
        <v/>
      </c>
      <c r="V56" s="183"/>
      <c r="W56" s="34"/>
      <c r="X56" s="184" t="str">
        <f>IFERROR(IF(C56="","",VLOOKUP(C56&amp;I56&amp;K56&amp;W56,※編集不可※選択項目!$U$18:$V$114,2,0)),"")</f>
        <v/>
      </c>
      <c r="Y56" s="129"/>
      <c r="Z56" s="160"/>
      <c r="AA56" s="161"/>
      <c r="AB56" s="162"/>
      <c r="AC56" s="163"/>
      <c r="AD56" s="147"/>
    </row>
    <row r="57" spans="1:30" s="4" customFormat="1" ht="24.95" customHeight="1" x14ac:dyDescent="0.15">
      <c r="A57" s="32">
        <f t="shared" si="2"/>
        <v>49</v>
      </c>
      <c r="B57" s="181" t="str">
        <f t="shared" si="3"/>
        <v/>
      </c>
      <c r="C57" s="126"/>
      <c r="D57" s="181" t="str">
        <f t="shared" si="4"/>
        <v/>
      </c>
      <c r="E57" s="181" t="str">
        <f t="shared" si="1"/>
        <v/>
      </c>
      <c r="F57" s="126"/>
      <c r="G57" s="126"/>
      <c r="H57" s="127"/>
      <c r="I57" s="33"/>
      <c r="J57" s="181" t="str">
        <f t="shared" si="5"/>
        <v/>
      </c>
      <c r="K57" s="33"/>
      <c r="L57" s="33"/>
      <c r="M57" s="164"/>
      <c r="N57" s="128"/>
      <c r="O57" s="165"/>
      <c r="P57" s="33"/>
      <c r="Q57" s="164"/>
      <c r="R57" s="128"/>
      <c r="S57" s="165"/>
      <c r="T57" s="146"/>
      <c r="U57" s="179" t="str">
        <f>_xlfn.IFNA(VLOOKUP(I57&amp;K57,※編集不可※選択項目!$S$3:$T$11,2,FALSE),"")</f>
        <v/>
      </c>
      <c r="V57" s="183"/>
      <c r="W57" s="34"/>
      <c r="X57" s="184" t="str">
        <f>IFERROR(IF(C57="","",VLOOKUP(C57&amp;I57&amp;K57&amp;W57,※編集不可※選択項目!$U$18:$V$114,2,0)),"")</f>
        <v/>
      </c>
      <c r="Y57" s="129"/>
      <c r="Z57" s="160"/>
      <c r="AA57" s="161"/>
      <c r="AB57" s="162"/>
      <c r="AC57" s="163"/>
      <c r="AD57" s="147"/>
    </row>
    <row r="58" spans="1:30" s="4" customFormat="1" ht="24.95" customHeight="1" x14ac:dyDescent="0.15">
      <c r="A58" s="32">
        <f t="shared" si="2"/>
        <v>50</v>
      </c>
      <c r="B58" s="181" t="str">
        <f t="shared" si="3"/>
        <v/>
      </c>
      <c r="C58" s="126"/>
      <c r="D58" s="181" t="str">
        <f t="shared" si="4"/>
        <v/>
      </c>
      <c r="E58" s="181" t="str">
        <f t="shared" si="1"/>
        <v/>
      </c>
      <c r="F58" s="126"/>
      <c r="G58" s="126"/>
      <c r="H58" s="127"/>
      <c r="I58" s="33"/>
      <c r="J58" s="181" t="str">
        <f t="shared" si="5"/>
        <v/>
      </c>
      <c r="K58" s="33"/>
      <c r="L58" s="33"/>
      <c r="M58" s="164"/>
      <c r="N58" s="128"/>
      <c r="O58" s="165"/>
      <c r="P58" s="33"/>
      <c r="Q58" s="164"/>
      <c r="R58" s="128"/>
      <c r="S58" s="165"/>
      <c r="T58" s="146"/>
      <c r="U58" s="179" t="str">
        <f>_xlfn.IFNA(VLOOKUP(I58&amp;K58,※編集不可※選択項目!$S$3:$T$11,2,FALSE),"")</f>
        <v/>
      </c>
      <c r="V58" s="183"/>
      <c r="W58" s="34"/>
      <c r="X58" s="184" t="str">
        <f>IFERROR(IF(C58="","",VLOOKUP(C58&amp;I58&amp;K58&amp;W58,※編集不可※選択項目!$U$18:$V$114,2,0)),"")</f>
        <v/>
      </c>
      <c r="Y58" s="129"/>
      <c r="Z58" s="160"/>
      <c r="AA58" s="161"/>
      <c r="AB58" s="162"/>
      <c r="AC58" s="163"/>
      <c r="AD58" s="147"/>
    </row>
    <row r="59" spans="1:30" s="4" customFormat="1" ht="24.95" customHeight="1" x14ac:dyDescent="0.15">
      <c r="A59" s="32">
        <f t="shared" si="2"/>
        <v>51</v>
      </c>
      <c r="B59" s="181" t="str">
        <f t="shared" si="3"/>
        <v/>
      </c>
      <c r="C59" s="126"/>
      <c r="D59" s="181" t="str">
        <f t="shared" si="4"/>
        <v/>
      </c>
      <c r="E59" s="181" t="str">
        <f t="shared" si="1"/>
        <v/>
      </c>
      <c r="F59" s="126"/>
      <c r="G59" s="126"/>
      <c r="H59" s="127"/>
      <c r="I59" s="33"/>
      <c r="J59" s="181" t="str">
        <f t="shared" si="5"/>
        <v/>
      </c>
      <c r="K59" s="33"/>
      <c r="L59" s="33"/>
      <c r="M59" s="164"/>
      <c r="N59" s="128"/>
      <c r="O59" s="165"/>
      <c r="P59" s="33"/>
      <c r="Q59" s="164"/>
      <c r="R59" s="128"/>
      <c r="S59" s="165"/>
      <c r="T59" s="146"/>
      <c r="U59" s="179" t="str">
        <f>_xlfn.IFNA(VLOOKUP(I59&amp;K59,※編集不可※選択項目!$S$3:$T$11,2,FALSE),"")</f>
        <v/>
      </c>
      <c r="V59" s="183"/>
      <c r="W59" s="34"/>
      <c r="X59" s="184" t="str">
        <f>IFERROR(IF(C59="","",VLOOKUP(C59&amp;I59&amp;K59&amp;W59,※編集不可※選択項目!$U$18:$V$114,2,0)),"")</f>
        <v/>
      </c>
      <c r="Y59" s="129"/>
      <c r="Z59" s="160"/>
      <c r="AA59" s="161"/>
      <c r="AB59" s="162"/>
      <c r="AC59" s="163"/>
      <c r="AD59" s="147"/>
    </row>
    <row r="60" spans="1:30" s="4" customFormat="1" ht="24.95" customHeight="1" x14ac:dyDescent="0.15">
      <c r="A60" s="32">
        <f t="shared" si="2"/>
        <v>52</v>
      </c>
      <c r="B60" s="181" t="str">
        <f t="shared" si="3"/>
        <v/>
      </c>
      <c r="C60" s="126"/>
      <c r="D60" s="181" t="str">
        <f t="shared" si="4"/>
        <v/>
      </c>
      <c r="E60" s="181" t="str">
        <f t="shared" si="1"/>
        <v/>
      </c>
      <c r="F60" s="126"/>
      <c r="G60" s="126"/>
      <c r="H60" s="127"/>
      <c r="I60" s="33"/>
      <c r="J60" s="181" t="str">
        <f t="shared" si="5"/>
        <v/>
      </c>
      <c r="K60" s="33"/>
      <c r="L60" s="33"/>
      <c r="M60" s="164"/>
      <c r="N60" s="128"/>
      <c r="O60" s="165"/>
      <c r="P60" s="33"/>
      <c r="Q60" s="164"/>
      <c r="R60" s="128"/>
      <c r="S60" s="165"/>
      <c r="T60" s="146"/>
      <c r="U60" s="179" t="str">
        <f>_xlfn.IFNA(VLOOKUP(I60&amp;K60,※編集不可※選択項目!$S$3:$T$11,2,FALSE),"")</f>
        <v/>
      </c>
      <c r="V60" s="183"/>
      <c r="W60" s="34"/>
      <c r="X60" s="184" t="str">
        <f>IFERROR(IF(C60="","",VLOOKUP(C60&amp;I60&amp;K60&amp;W60,※編集不可※選択項目!$U$18:$V$114,2,0)),"")</f>
        <v/>
      </c>
      <c r="Y60" s="129"/>
      <c r="Z60" s="160"/>
      <c r="AA60" s="161"/>
      <c r="AB60" s="162"/>
      <c r="AC60" s="163"/>
      <c r="AD60" s="147"/>
    </row>
    <row r="61" spans="1:30" s="4" customFormat="1" ht="24.95" customHeight="1" x14ac:dyDescent="0.15">
      <c r="A61" s="32">
        <f t="shared" si="2"/>
        <v>53</v>
      </c>
      <c r="B61" s="181" t="str">
        <f t="shared" si="3"/>
        <v/>
      </c>
      <c r="C61" s="126"/>
      <c r="D61" s="181" t="str">
        <f t="shared" si="4"/>
        <v/>
      </c>
      <c r="E61" s="181" t="str">
        <f t="shared" si="1"/>
        <v/>
      </c>
      <c r="F61" s="126"/>
      <c r="G61" s="126"/>
      <c r="H61" s="127"/>
      <c r="I61" s="33"/>
      <c r="J61" s="181" t="str">
        <f t="shared" si="5"/>
        <v/>
      </c>
      <c r="K61" s="33"/>
      <c r="L61" s="33"/>
      <c r="M61" s="164"/>
      <c r="N61" s="128"/>
      <c r="O61" s="165"/>
      <c r="P61" s="33"/>
      <c r="Q61" s="164"/>
      <c r="R61" s="128"/>
      <c r="S61" s="165"/>
      <c r="T61" s="146"/>
      <c r="U61" s="179" t="str">
        <f>_xlfn.IFNA(VLOOKUP(I61&amp;K61,※編集不可※選択項目!$S$3:$T$11,2,FALSE),"")</f>
        <v/>
      </c>
      <c r="V61" s="183"/>
      <c r="W61" s="34"/>
      <c r="X61" s="184" t="str">
        <f>IFERROR(IF(C61="","",VLOOKUP(C61&amp;I61&amp;K61&amp;W61,※編集不可※選択項目!$U$18:$V$114,2,0)),"")</f>
        <v/>
      </c>
      <c r="Y61" s="129"/>
      <c r="Z61" s="160"/>
      <c r="AA61" s="161"/>
      <c r="AB61" s="162"/>
      <c r="AC61" s="163"/>
      <c r="AD61" s="147"/>
    </row>
    <row r="62" spans="1:30" s="4" customFormat="1" ht="24.95" customHeight="1" x14ac:dyDescent="0.15">
      <c r="A62" s="32">
        <f t="shared" si="2"/>
        <v>54</v>
      </c>
      <c r="B62" s="181" t="str">
        <f t="shared" si="3"/>
        <v/>
      </c>
      <c r="C62" s="126"/>
      <c r="D62" s="181" t="str">
        <f t="shared" si="4"/>
        <v/>
      </c>
      <c r="E62" s="181" t="str">
        <f t="shared" si="1"/>
        <v/>
      </c>
      <c r="F62" s="126"/>
      <c r="G62" s="126"/>
      <c r="H62" s="127"/>
      <c r="I62" s="33"/>
      <c r="J62" s="181" t="str">
        <f t="shared" si="5"/>
        <v/>
      </c>
      <c r="K62" s="33"/>
      <c r="L62" s="33"/>
      <c r="M62" s="164"/>
      <c r="N62" s="128"/>
      <c r="O62" s="165"/>
      <c r="P62" s="33"/>
      <c r="Q62" s="164"/>
      <c r="R62" s="128"/>
      <c r="S62" s="165"/>
      <c r="T62" s="146"/>
      <c r="U62" s="179" t="str">
        <f>_xlfn.IFNA(VLOOKUP(I62&amp;K62,※編集不可※選択項目!$S$3:$T$11,2,FALSE),"")</f>
        <v/>
      </c>
      <c r="V62" s="183"/>
      <c r="W62" s="34"/>
      <c r="X62" s="184" t="str">
        <f>IFERROR(IF(C62="","",VLOOKUP(C62&amp;I62&amp;K62&amp;W62,※編集不可※選択項目!$U$18:$V$114,2,0)),"")</f>
        <v/>
      </c>
      <c r="Y62" s="129"/>
      <c r="Z62" s="160"/>
      <c r="AA62" s="161"/>
      <c r="AB62" s="162"/>
      <c r="AC62" s="163"/>
      <c r="AD62" s="147"/>
    </row>
    <row r="63" spans="1:30" s="4" customFormat="1" ht="24.95" customHeight="1" x14ac:dyDescent="0.15">
      <c r="A63" s="32">
        <f t="shared" si="2"/>
        <v>55</v>
      </c>
      <c r="B63" s="181" t="str">
        <f t="shared" si="3"/>
        <v/>
      </c>
      <c r="C63" s="126"/>
      <c r="D63" s="181" t="str">
        <f t="shared" si="4"/>
        <v/>
      </c>
      <c r="E63" s="181" t="str">
        <f t="shared" si="1"/>
        <v/>
      </c>
      <c r="F63" s="126"/>
      <c r="G63" s="126"/>
      <c r="H63" s="127"/>
      <c r="I63" s="33"/>
      <c r="J63" s="181" t="str">
        <f t="shared" si="5"/>
        <v/>
      </c>
      <c r="K63" s="33"/>
      <c r="L63" s="33"/>
      <c r="M63" s="164"/>
      <c r="N63" s="128"/>
      <c r="O63" s="165"/>
      <c r="P63" s="33"/>
      <c r="Q63" s="164"/>
      <c r="R63" s="128"/>
      <c r="S63" s="165"/>
      <c r="T63" s="146"/>
      <c r="U63" s="179" t="str">
        <f>_xlfn.IFNA(VLOOKUP(I63&amp;K63,※編集不可※選択項目!$S$3:$T$11,2,FALSE),"")</f>
        <v/>
      </c>
      <c r="V63" s="183"/>
      <c r="W63" s="34"/>
      <c r="X63" s="184" t="str">
        <f>IFERROR(IF(C63="","",VLOOKUP(C63&amp;I63&amp;K63&amp;W63,※編集不可※選択項目!$U$18:$V$114,2,0)),"")</f>
        <v/>
      </c>
      <c r="Y63" s="129"/>
      <c r="Z63" s="160"/>
      <c r="AA63" s="161"/>
      <c r="AB63" s="162"/>
      <c r="AC63" s="163"/>
      <c r="AD63" s="147"/>
    </row>
    <row r="64" spans="1:30" s="4" customFormat="1" ht="24.95" customHeight="1" x14ac:dyDescent="0.15">
      <c r="A64" s="32">
        <f t="shared" si="2"/>
        <v>56</v>
      </c>
      <c r="B64" s="181" t="str">
        <f t="shared" si="3"/>
        <v/>
      </c>
      <c r="C64" s="126"/>
      <c r="D64" s="181" t="str">
        <f t="shared" si="4"/>
        <v/>
      </c>
      <c r="E64" s="181" t="str">
        <f t="shared" si="1"/>
        <v/>
      </c>
      <c r="F64" s="126"/>
      <c r="G64" s="126"/>
      <c r="H64" s="127"/>
      <c r="I64" s="33"/>
      <c r="J64" s="181" t="str">
        <f t="shared" si="5"/>
        <v/>
      </c>
      <c r="K64" s="33"/>
      <c r="L64" s="33"/>
      <c r="M64" s="164"/>
      <c r="N64" s="128"/>
      <c r="O64" s="165"/>
      <c r="P64" s="33"/>
      <c r="Q64" s="164"/>
      <c r="R64" s="128"/>
      <c r="S64" s="165"/>
      <c r="T64" s="146"/>
      <c r="U64" s="179" t="str">
        <f>_xlfn.IFNA(VLOOKUP(I64&amp;K64,※編集不可※選択項目!$S$3:$T$11,2,FALSE),"")</f>
        <v/>
      </c>
      <c r="V64" s="183"/>
      <c r="W64" s="34"/>
      <c r="X64" s="184" t="str">
        <f>IFERROR(IF(C64="","",VLOOKUP(C64&amp;I64&amp;K64&amp;W64,※編集不可※選択項目!$U$18:$V$114,2,0)),"")</f>
        <v/>
      </c>
      <c r="Y64" s="129"/>
      <c r="Z64" s="160"/>
      <c r="AA64" s="161"/>
      <c r="AB64" s="162"/>
      <c r="AC64" s="163"/>
      <c r="AD64" s="147"/>
    </row>
    <row r="65" spans="1:30" s="4" customFormat="1" ht="24.95" customHeight="1" x14ac:dyDescent="0.15">
      <c r="A65" s="32">
        <f t="shared" si="2"/>
        <v>57</v>
      </c>
      <c r="B65" s="181" t="str">
        <f t="shared" si="3"/>
        <v/>
      </c>
      <c r="C65" s="126"/>
      <c r="D65" s="181" t="str">
        <f t="shared" si="4"/>
        <v/>
      </c>
      <c r="E65" s="181" t="str">
        <f t="shared" si="1"/>
        <v/>
      </c>
      <c r="F65" s="126"/>
      <c r="G65" s="126"/>
      <c r="H65" s="127"/>
      <c r="I65" s="33"/>
      <c r="J65" s="181" t="str">
        <f t="shared" si="5"/>
        <v/>
      </c>
      <c r="K65" s="33"/>
      <c r="L65" s="33"/>
      <c r="M65" s="164"/>
      <c r="N65" s="128"/>
      <c r="O65" s="165"/>
      <c r="P65" s="33"/>
      <c r="Q65" s="164"/>
      <c r="R65" s="128"/>
      <c r="S65" s="165"/>
      <c r="T65" s="146"/>
      <c r="U65" s="179" t="str">
        <f>_xlfn.IFNA(VLOOKUP(I65&amp;K65,※編集不可※選択項目!$S$3:$T$11,2,FALSE),"")</f>
        <v/>
      </c>
      <c r="V65" s="183"/>
      <c r="W65" s="34"/>
      <c r="X65" s="184" t="str">
        <f>IFERROR(IF(C65="","",VLOOKUP(C65&amp;I65&amp;K65&amp;W65,※編集不可※選択項目!$U$18:$V$114,2,0)),"")</f>
        <v/>
      </c>
      <c r="Y65" s="129"/>
      <c r="Z65" s="160"/>
      <c r="AA65" s="161"/>
      <c r="AB65" s="162"/>
      <c r="AC65" s="163"/>
      <c r="AD65" s="147"/>
    </row>
    <row r="66" spans="1:30" s="4" customFormat="1" ht="24.95" customHeight="1" x14ac:dyDescent="0.15">
      <c r="A66" s="32">
        <f t="shared" si="2"/>
        <v>58</v>
      </c>
      <c r="B66" s="181" t="str">
        <f t="shared" si="3"/>
        <v/>
      </c>
      <c r="C66" s="126"/>
      <c r="D66" s="181" t="str">
        <f t="shared" si="4"/>
        <v/>
      </c>
      <c r="E66" s="181" t="str">
        <f t="shared" si="1"/>
        <v/>
      </c>
      <c r="F66" s="126"/>
      <c r="G66" s="126"/>
      <c r="H66" s="127"/>
      <c r="I66" s="33"/>
      <c r="J66" s="181" t="str">
        <f t="shared" si="5"/>
        <v/>
      </c>
      <c r="K66" s="33"/>
      <c r="L66" s="33"/>
      <c r="M66" s="164"/>
      <c r="N66" s="128"/>
      <c r="O66" s="165"/>
      <c r="P66" s="33"/>
      <c r="Q66" s="164"/>
      <c r="R66" s="128"/>
      <c r="S66" s="165"/>
      <c r="T66" s="146"/>
      <c r="U66" s="179" t="str">
        <f>_xlfn.IFNA(VLOOKUP(I66&amp;K66,※編集不可※選択項目!$S$3:$T$11,2,FALSE),"")</f>
        <v/>
      </c>
      <c r="V66" s="183"/>
      <c r="W66" s="34"/>
      <c r="X66" s="184" t="str">
        <f>IFERROR(IF(C66="","",VLOOKUP(C66&amp;I66&amp;K66&amp;W66,※編集不可※選択項目!$U$18:$V$114,2,0)),"")</f>
        <v/>
      </c>
      <c r="Y66" s="129"/>
      <c r="Z66" s="160"/>
      <c r="AA66" s="161"/>
      <c r="AB66" s="162"/>
      <c r="AC66" s="163"/>
      <c r="AD66" s="147"/>
    </row>
    <row r="67" spans="1:30" s="4" customFormat="1" ht="24.95" customHeight="1" x14ac:dyDescent="0.15">
      <c r="A67" s="32">
        <f t="shared" si="2"/>
        <v>59</v>
      </c>
      <c r="B67" s="181" t="str">
        <f t="shared" si="3"/>
        <v/>
      </c>
      <c r="C67" s="126"/>
      <c r="D67" s="181" t="str">
        <f t="shared" si="4"/>
        <v/>
      </c>
      <c r="E67" s="181" t="str">
        <f t="shared" si="1"/>
        <v/>
      </c>
      <c r="F67" s="126"/>
      <c r="G67" s="126"/>
      <c r="H67" s="127"/>
      <c r="I67" s="33"/>
      <c r="J67" s="181" t="str">
        <f t="shared" si="5"/>
        <v/>
      </c>
      <c r="K67" s="33"/>
      <c r="L67" s="33"/>
      <c r="M67" s="164"/>
      <c r="N67" s="128"/>
      <c r="O67" s="165"/>
      <c r="P67" s="33"/>
      <c r="Q67" s="164"/>
      <c r="R67" s="128"/>
      <c r="S67" s="165"/>
      <c r="T67" s="146"/>
      <c r="U67" s="179" t="str">
        <f>_xlfn.IFNA(VLOOKUP(I67&amp;K67,※編集不可※選択項目!$S$3:$T$11,2,FALSE),"")</f>
        <v/>
      </c>
      <c r="V67" s="183"/>
      <c r="W67" s="34"/>
      <c r="X67" s="184" t="str">
        <f>IFERROR(IF(C67="","",VLOOKUP(C67&amp;I67&amp;K67&amp;W67,※編集不可※選択項目!$U$18:$V$114,2,0)),"")</f>
        <v/>
      </c>
      <c r="Y67" s="129"/>
      <c r="Z67" s="160"/>
      <c r="AA67" s="161"/>
      <c r="AB67" s="162"/>
      <c r="AC67" s="163"/>
      <c r="AD67" s="147"/>
    </row>
    <row r="68" spans="1:30" s="4" customFormat="1" ht="24.95" customHeight="1" x14ac:dyDescent="0.15">
      <c r="A68" s="32">
        <f t="shared" si="2"/>
        <v>60</v>
      </c>
      <c r="B68" s="181" t="str">
        <f t="shared" si="3"/>
        <v/>
      </c>
      <c r="C68" s="126"/>
      <c r="D68" s="181" t="str">
        <f t="shared" si="4"/>
        <v/>
      </c>
      <c r="E68" s="181" t="str">
        <f t="shared" si="1"/>
        <v/>
      </c>
      <c r="F68" s="126"/>
      <c r="G68" s="126"/>
      <c r="H68" s="127"/>
      <c r="I68" s="33"/>
      <c r="J68" s="181" t="str">
        <f t="shared" si="5"/>
        <v/>
      </c>
      <c r="K68" s="33"/>
      <c r="L68" s="33"/>
      <c r="M68" s="164"/>
      <c r="N68" s="128"/>
      <c r="O68" s="165"/>
      <c r="P68" s="33"/>
      <c r="Q68" s="164"/>
      <c r="R68" s="128"/>
      <c r="S68" s="165"/>
      <c r="T68" s="146"/>
      <c r="U68" s="179" t="str">
        <f>_xlfn.IFNA(VLOOKUP(I68&amp;K68,※編集不可※選択項目!$S$3:$T$11,2,FALSE),"")</f>
        <v/>
      </c>
      <c r="V68" s="183"/>
      <c r="W68" s="34"/>
      <c r="X68" s="184" t="str">
        <f>IFERROR(IF(C68="","",VLOOKUP(C68&amp;I68&amp;K68&amp;W68,※編集不可※選択項目!$U$18:$V$114,2,0)),"")</f>
        <v/>
      </c>
      <c r="Y68" s="129"/>
      <c r="Z68" s="160"/>
      <c r="AA68" s="161"/>
      <c r="AB68" s="162"/>
      <c r="AC68" s="163"/>
      <c r="AD68" s="147"/>
    </row>
    <row r="69" spans="1:30" s="4" customFormat="1" ht="24.95" customHeight="1" x14ac:dyDescent="0.15">
      <c r="A69" s="32">
        <f t="shared" si="2"/>
        <v>61</v>
      </c>
      <c r="B69" s="181" t="str">
        <f t="shared" si="3"/>
        <v/>
      </c>
      <c r="C69" s="126"/>
      <c r="D69" s="181" t="str">
        <f t="shared" si="4"/>
        <v/>
      </c>
      <c r="E69" s="181" t="str">
        <f t="shared" si="1"/>
        <v/>
      </c>
      <c r="F69" s="126"/>
      <c r="G69" s="126"/>
      <c r="H69" s="127"/>
      <c r="I69" s="33"/>
      <c r="J69" s="181" t="str">
        <f t="shared" si="5"/>
        <v/>
      </c>
      <c r="K69" s="33"/>
      <c r="L69" s="33"/>
      <c r="M69" s="164"/>
      <c r="N69" s="128"/>
      <c r="O69" s="165"/>
      <c r="P69" s="33"/>
      <c r="Q69" s="164"/>
      <c r="R69" s="128"/>
      <c r="S69" s="165"/>
      <c r="T69" s="146"/>
      <c r="U69" s="179" t="str">
        <f>_xlfn.IFNA(VLOOKUP(I69&amp;K69,※編集不可※選択項目!$S$3:$T$11,2,FALSE),"")</f>
        <v/>
      </c>
      <c r="V69" s="183"/>
      <c r="W69" s="34"/>
      <c r="X69" s="184" t="str">
        <f>IFERROR(IF(C69="","",VLOOKUP(C69&amp;I69&amp;K69&amp;W69,※編集不可※選択項目!$U$18:$V$114,2,0)),"")</f>
        <v/>
      </c>
      <c r="Y69" s="129"/>
      <c r="Z69" s="160"/>
      <c r="AA69" s="161"/>
      <c r="AB69" s="162"/>
      <c r="AC69" s="163"/>
      <c r="AD69" s="147"/>
    </row>
    <row r="70" spans="1:30" s="4" customFormat="1" ht="24.95" customHeight="1" x14ac:dyDescent="0.15">
      <c r="A70" s="32">
        <f t="shared" si="2"/>
        <v>62</v>
      </c>
      <c r="B70" s="181" t="str">
        <f t="shared" si="3"/>
        <v/>
      </c>
      <c r="C70" s="126"/>
      <c r="D70" s="181" t="str">
        <f t="shared" si="4"/>
        <v/>
      </c>
      <c r="E70" s="181" t="str">
        <f t="shared" si="1"/>
        <v/>
      </c>
      <c r="F70" s="126"/>
      <c r="G70" s="126"/>
      <c r="H70" s="127"/>
      <c r="I70" s="33"/>
      <c r="J70" s="181" t="str">
        <f t="shared" si="5"/>
        <v/>
      </c>
      <c r="K70" s="33"/>
      <c r="L70" s="33"/>
      <c r="M70" s="164"/>
      <c r="N70" s="128"/>
      <c r="O70" s="165"/>
      <c r="P70" s="33"/>
      <c r="Q70" s="164"/>
      <c r="R70" s="128"/>
      <c r="S70" s="165"/>
      <c r="T70" s="146"/>
      <c r="U70" s="179" t="str">
        <f>_xlfn.IFNA(VLOOKUP(I70&amp;K70,※編集不可※選択項目!$S$3:$T$11,2,FALSE),"")</f>
        <v/>
      </c>
      <c r="V70" s="183"/>
      <c r="W70" s="34"/>
      <c r="X70" s="184" t="str">
        <f>IFERROR(IF(C70="","",VLOOKUP(C70&amp;I70&amp;K70&amp;W70,※編集不可※選択項目!$U$18:$V$114,2,0)),"")</f>
        <v/>
      </c>
      <c r="Y70" s="129"/>
      <c r="Z70" s="160"/>
      <c r="AA70" s="161"/>
      <c r="AB70" s="162"/>
      <c r="AC70" s="163"/>
      <c r="AD70" s="147"/>
    </row>
    <row r="71" spans="1:30" s="4" customFormat="1" ht="24.95" customHeight="1" x14ac:dyDescent="0.15">
      <c r="A71" s="32">
        <f t="shared" si="2"/>
        <v>63</v>
      </c>
      <c r="B71" s="181" t="str">
        <f t="shared" si="3"/>
        <v/>
      </c>
      <c r="C71" s="126"/>
      <c r="D71" s="181" t="str">
        <f t="shared" si="4"/>
        <v/>
      </c>
      <c r="E71" s="181" t="str">
        <f t="shared" si="1"/>
        <v/>
      </c>
      <c r="F71" s="126"/>
      <c r="G71" s="126"/>
      <c r="H71" s="127"/>
      <c r="I71" s="33"/>
      <c r="J71" s="181" t="str">
        <f t="shared" si="5"/>
        <v/>
      </c>
      <c r="K71" s="33"/>
      <c r="L71" s="33"/>
      <c r="M71" s="164"/>
      <c r="N71" s="128"/>
      <c r="O71" s="165"/>
      <c r="P71" s="33"/>
      <c r="Q71" s="164"/>
      <c r="R71" s="128"/>
      <c r="S71" s="165"/>
      <c r="T71" s="146"/>
      <c r="U71" s="179" t="str">
        <f>_xlfn.IFNA(VLOOKUP(I71&amp;K71,※編集不可※選択項目!$S$3:$T$11,2,FALSE),"")</f>
        <v/>
      </c>
      <c r="V71" s="183"/>
      <c r="W71" s="34"/>
      <c r="X71" s="184" t="str">
        <f>IFERROR(IF(C71="","",VLOOKUP(C71&amp;I71&amp;K71&amp;W71,※編集不可※選択項目!$U$18:$V$114,2,0)),"")</f>
        <v/>
      </c>
      <c r="Y71" s="129"/>
      <c r="Z71" s="160"/>
      <c r="AA71" s="161"/>
      <c r="AB71" s="162"/>
      <c r="AC71" s="163"/>
      <c r="AD71" s="147"/>
    </row>
    <row r="72" spans="1:30" s="4" customFormat="1" ht="24.95" customHeight="1" x14ac:dyDescent="0.15">
      <c r="A72" s="32">
        <f t="shared" si="2"/>
        <v>64</v>
      </c>
      <c r="B72" s="181" t="str">
        <f t="shared" si="3"/>
        <v/>
      </c>
      <c r="C72" s="126"/>
      <c r="D72" s="181" t="str">
        <f t="shared" si="4"/>
        <v/>
      </c>
      <c r="E72" s="181" t="str">
        <f t="shared" si="1"/>
        <v/>
      </c>
      <c r="F72" s="126"/>
      <c r="G72" s="126"/>
      <c r="H72" s="127"/>
      <c r="I72" s="33"/>
      <c r="J72" s="181" t="str">
        <f t="shared" si="5"/>
        <v/>
      </c>
      <c r="K72" s="33"/>
      <c r="L72" s="33"/>
      <c r="M72" s="164"/>
      <c r="N72" s="128"/>
      <c r="O72" s="165"/>
      <c r="P72" s="33"/>
      <c r="Q72" s="164"/>
      <c r="R72" s="128"/>
      <c r="S72" s="165"/>
      <c r="T72" s="146"/>
      <c r="U72" s="179" t="str">
        <f>_xlfn.IFNA(VLOOKUP(I72&amp;K72,※編集不可※選択項目!$S$3:$T$11,2,FALSE),"")</f>
        <v/>
      </c>
      <c r="V72" s="183"/>
      <c r="W72" s="34"/>
      <c r="X72" s="184" t="str">
        <f>IFERROR(IF(C72="","",VLOOKUP(C72&amp;I72&amp;K72&amp;W72,※編集不可※選択項目!$U$18:$V$114,2,0)),"")</f>
        <v/>
      </c>
      <c r="Y72" s="129"/>
      <c r="Z72" s="160"/>
      <c r="AA72" s="161"/>
      <c r="AB72" s="162"/>
      <c r="AC72" s="163"/>
      <c r="AD72" s="147"/>
    </row>
    <row r="73" spans="1:30" s="4" customFormat="1" ht="24.95" customHeight="1" x14ac:dyDescent="0.15">
      <c r="A73" s="32">
        <f t="shared" si="2"/>
        <v>65</v>
      </c>
      <c r="B73" s="181" t="str">
        <f t="shared" si="3"/>
        <v/>
      </c>
      <c r="C73" s="126"/>
      <c r="D73" s="181" t="str">
        <f t="shared" si="4"/>
        <v/>
      </c>
      <c r="E73" s="181" t="str">
        <f t="shared" ref="E73:E136" si="6">IF($F$2="","",IF($C73="","",$F$2))</f>
        <v/>
      </c>
      <c r="F73" s="126"/>
      <c r="G73" s="126"/>
      <c r="H73" s="127"/>
      <c r="I73" s="33"/>
      <c r="J73" s="181" t="str">
        <f t="shared" si="5"/>
        <v/>
      </c>
      <c r="K73" s="33"/>
      <c r="L73" s="33"/>
      <c r="M73" s="164"/>
      <c r="N73" s="128"/>
      <c r="O73" s="165"/>
      <c r="P73" s="33"/>
      <c r="Q73" s="164"/>
      <c r="R73" s="128"/>
      <c r="S73" s="165"/>
      <c r="T73" s="146"/>
      <c r="U73" s="179" t="str">
        <f>_xlfn.IFNA(VLOOKUP(I73&amp;K73,※編集不可※選択項目!$S$3:$T$11,2,FALSE),"")</f>
        <v/>
      </c>
      <c r="V73" s="183"/>
      <c r="W73" s="34"/>
      <c r="X73" s="184" t="str">
        <f>IFERROR(IF(C73="","",VLOOKUP(C73&amp;I73&amp;K73&amp;W73,※編集不可※選択項目!$U$18:$V$114,2,0)),"")</f>
        <v/>
      </c>
      <c r="Y73" s="129"/>
      <c r="Z73" s="160"/>
      <c r="AA73" s="161"/>
      <c r="AB73" s="162"/>
      <c r="AC73" s="163"/>
      <c r="AD73" s="147"/>
    </row>
    <row r="74" spans="1:30" s="4" customFormat="1" ht="24.95" customHeight="1" x14ac:dyDescent="0.15">
      <c r="A74" s="32">
        <f t="shared" ref="A74:A137" si="7">ROW()-8</f>
        <v>66</v>
      </c>
      <c r="B74" s="181" t="str">
        <f t="shared" ref="B74:B137" si="8">IF($C74="","","断熱窓")</f>
        <v/>
      </c>
      <c r="C74" s="126"/>
      <c r="D74" s="181" t="str">
        <f t="shared" ref="D74:D137" si="9">IF($C$2="","",IF($C74="","",$C$2))</f>
        <v/>
      </c>
      <c r="E74" s="181" t="str">
        <f t="shared" si="6"/>
        <v/>
      </c>
      <c r="F74" s="126"/>
      <c r="G74" s="126"/>
      <c r="H74" s="127"/>
      <c r="I74" s="33"/>
      <c r="J74" s="181" t="str">
        <f t="shared" ref="J74:J137" si="10">IF(I74="","",IF(I74="単板","単板ガラス","複層ガラス"))</f>
        <v/>
      </c>
      <c r="K74" s="33"/>
      <c r="L74" s="33"/>
      <c r="M74" s="164"/>
      <c r="N74" s="128"/>
      <c r="O74" s="165"/>
      <c r="P74" s="33"/>
      <c r="Q74" s="164"/>
      <c r="R74" s="128"/>
      <c r="S74" s="165"/>
      <c r="T74" s="146"/>
      <c r="U74" s="179" t="str">
        <f>_xlfn.IFNA(VLOOKUP(I74&amp;K74,※編集不可※選択項目!$S$3:$T$11,2,FALSE),"")</f>
        <v/>
      </c>
      <c r="V74" s="183"/>
      <c r="W74" s="34"/>
      <c r="X74" s="184" t="str">
        <f>IFERROR(IF(C74="","",VLOOKUP(C74&amp;I74&amp;K74&amp;W74,※編集不可※選択項目!$U$18:$V$114,2,0)),"")</f>
        <v/>
      </c>
      <c r="Y74" s="129"/>
      <c r="Z74" s="160"/>
      <c r="AA74" s="161"/>
      <c r="AB74" s="162"/>
      <c r="AC74" s="163"/>
      <c r="AD74" s="147"/>
    </row>
    <row r="75" spans="1:30" s="4" customFormat="1" ht="24.95" customHeight="1" x14ac:dyDescent="0.15">
      <c r="A75" s="32">
        <f t="shared" si="7"/>
        <v>67</v>
      </c>
      <c r="B75" s="181" t="str">
        <f t="shared" si="8"/>
        <v/>
      </c>
      <c r="C75" s="126"/>
      <c r="D75" s="181" t="str">
        <f t="shared" si="9"/>
        <v/>
      </c>
      <c r="E75" s="181" t="str">
        <f t="shared" si="6"/>
        <v/>
      </c>
      <c r="F75" s="126"/>
      <c r="G75" s="126"/>
      <c r="H75" s="127"/>
      <c r="I75" s="33"/>
      <c r="J75" s="181" t="str">
        <f t="shared" si="10"/>
        <v/>
      </c>
      <c r="K75" s="33"/>
      <c r="L75" s="33"/>
      <c r="M75" s="164"/>
      <c r="N75" s="128"/>
      <c r="O75" s="165"/>
      <c r="P75" s="33"/>
      <c r="Q75" s="164"/>
      <c r="R75" s="128"/>
      <c r="S75" s="165"/>
      <c r="T75" s="146"/>
      <c r="U75" s="179" t="str">
        <f>_xlfn.IFNA(VLOOKUP(I75&amp;K75,※編集不可※選択項目!$S$3:$T$11,2,FALSE),"")</f>
        <v/>
      </c>
      <c r="V75" s="183"/>
      <c r="W75" s="34"/>
      <c r="X75" s="184" t="str">
        <f>IFERROR(IF(C75="","",VLOOKUP(C75&amp;I75&amp;K75&amp;W75,※編集不可※選択項目!$U$18:$V$114,2,0)),"")</f>
        <v/>
      </c>
      <c r="Y75" s="129"/>
      <c r="Z75" s="160"/>
      <c r="AA75" s="161"/>
      <c r="AB75" s="162"/>
      <c r="AC75" s="163"/>
      <c r="AD75" s="147"/>
    </row>
    <row r="76" spans="1:30" s="4" customFormat="1" ht="24.95" customHeight="1" x14ac:dyDescent="0.15">
      <c r="A76" s="32">
        <f t="shared" si="7"/>
        <v>68</v>
      </c>
      <c r="B76" s="181" t="str">
        <f t="shared" si="8"/>
        <v/>
      </c>
      <c r="C76" s="126"/>
      <c r="D76" s="181" t="str">
        <f t="shared" si="9"/>
        <v/>
      </c>
      <c r="E76" s="181" t="str">
        <f t="shared" si="6"/>
        <v/>
      </c>
      <c r="F76" s="126"/>
      <c r="G76" s="126"/>
      <c r="H76" s="127"/>
      <c r="I76" s="33"/>
      <c r="J76" s="181" t="str">
        <f t="shared" si="10"/>
        <v/>
      </c>
      <c r="K76" s="33"/>
      <c r="L76" s="33"/>
      <c r="M76" s="164"/>
      <c r="N76" s="128"/>
      <c r="O76" s="165"/>
      <c r="P76" s="33"/>
      <c r="Q76" s="164"/>
      <c r="R76" s="128"/>
      <c r="S76" s="165"/>
      <c r="T76" s="146"/>
      <c r="U76" s="179" t="str">
        <f>_xlfn.IFNA(VLOOKUP(I76&amp;K76,※編集不可※選択項目!$S$3:$T$11,2,FALSE),"")</f>
        <v/>
      </c>
      <c r="V76" s="183"/>
      <c r="W76" s="34"/>
      <c r="X76" s="184" t="str">
        <f>IFERROR(IF(C76="","",VLOOKUP(C76&amp;I76&amp;K76&amp;W76,※編集不可※選択項目!$U$18:$V$114,2,0)),"")</f>
        <v/>
      </c>
      <c r="Y76" s="129"/>
      <c r="Z76" s="160"/>
      <c r="AA76" s="161"/>
      <c r="AB76" s="162"/>
      <c r="AC76" s="163"/>
      <c r="AD76" s="147"/>
    </row>
    <row r="77" spans="1:30" s="4" customFormat="1" ht="24.95" customHeight="1" x14ac:dyDescent="0.15">
      <c r="A77" s="32">
        <f t="shared" si="7"/>
        <v>69</v>
      </c>
      <c r="B77" s="181" t="str">
        <f t="shared" si="8"/>
        <v/>
      </c>
      <c r="C77" s="126"/>
      <c r="D77" s="181" t="str">
        <f t="shared" si="9"/>
        <v/>
      </c>
      <c r="E77" s="181" t="str">
        <f t="shared" si="6"/>
        <v/>
      </c>
      <c r="F77" s="126"/>
      <c r="G77" s="126"/>
      <c r="H77" s="127"/>
      <c r="I77" s="33"/>
      <c r="J77" s="181" t="str">
        <f t="shared" si="10"/>
        <v/>
      </c>
      <c r="K77" s="33"/>
      <c r="L77" s="33"/>
      <c r="M77" s="164"/>
      <c r="N77" s="128"/>
      <c r="O77" s="165"/>
      <c r="P77" s="33"/>
      <c r="Q77" s="164"/>
      <c r="R77" s="128"/>
      <c r="S77" s="165"/>
      <c r="T77" s="146"/>
      <c r="U77" s="179" t="str">
        <f>_xlfn.IFNA(VLOOKUP(I77&amp;K77,※編集不可※選択項目!$S$3:$T$11,2,FALSE),"")</f>
        <v/>
      </c>
      <c r="V77" s="183"/>
      <c r="W77" s="34"/>
      <c r="X77" s="184" t="str">
        <f>IFERROR(IF(C77="","",VLOOKUP(C77&amp;I77&amp;K77&amp;W77,※編集不可※選択項目!$U$18:$V$114,2,0)),"")</f>
        <v/>
      </c>
      <c r="Y77" s="129"/>
      <c r="Z77" s="160"/>
      <c r="AA77" s="161"/>
      <c r="AB77" s="162"/>
      <c r="AC77" s="163"/>
      <c r="AD77" s="147"/>
    </row>
    <row r="78" spans="1:30" s="4" customFormat="1" ht="24.95" customHeight="1" x14ac:dyDescent="0.15">
      <c r="A78" s="32">
        <f t="shared" si="7"/>
        <v>70</v>
      </c>
      <c r="B78" s="181" t="str">
        <f t="shared" si="8"/>
        <v/>
      </c>
      <c r="C78" s="126"/>
      <c r="D78" s="181" t="str">
        <f t="shared" si="9"/>
        <v/>
      </c>
      <c r="E78" s="181" t="str">
        <f t="shared" si="6"/>
        <v/>
      </c>
      <c r="F78" s="126"/>
      <c r="G78" s="126"/>
      <c r="H78" s="127"/>
      <c r="I78" s="33"/>
      <c r="J78" s="181" t="str">
        <f t="shared" si="10"/>
        <v/>
      </c>
      <c r="K78" s="33"/>
      <c r="L78" s="33"/>
      <c r="M78" s="164"/>
      <c r="N78" s="128"/>
      <c r="O78" s="165"/>
      <c r="P78" s="33"/>
      <c r="Q78" s="164"/>
      <c r="R78" s="128"/>
      <c r="S78" s="165"/>
      <c r="T78" s="146"/>
      <c r="U78" s="179" t="str">
        <f>_xlfn.IFNA(VLOOKUP(I78&amp;K78,※編集不可※選択項目!$S$3:$T$11,2,FALSE),"")</f>
        <v/>
      </c>
      <c r="V78" s="183"/>
      <c r="W78" s="34"/>
      <c r="X78" s="184" t="str">
        <f>IFERROR(IF(C78="","",VLOOKUP(C78&amp;I78&amp;K78&amp;W78,※編集不可※選択項目!$U$18:$V$114,2,0)),"")</f>
        <v/>
      </c>
      <c r="Y78" s="129"/>
      <c r="Z78" s="160"/>
      <c r="AA78" s="161"/>
      <c r="AB78" s="162"/>
      <c r="AC78" s="163"/>
      <c r="AD78" s="147"/>
    </row>
    <row r="79" spans="1:30" s="4" customFormat="1" ht="24.95" customHeight="1" x14ac:dyDescent="0.15">
      <c r="A79" s="32">
        <f t="shared" si="7"/>
        <v>71</v>
      </c>
      <c r="B79" s="181" t="str">
        <f t="shared" si="8"/>
        <v/>
      </c>
      <c r="C79" s="126"/>
      <c r="D79" s="181" t="str">
        <f t="shared" si="9"/>
        <v/>
      </c>
      <c r="E79" s="181" t="str">
        <f t="shared" si="6"/>
        <v/>
      </c>
      <c r="F79" s="126"/>
      <c r="G79" s="126"/>
      <c r="H79" s="127"/>
      <c r="I79" s="33"/>
      <c r="J79" s="181" t="str">
        <f t="shared" si="10"/>
        <v/>
      </c>
      <c r="K79" s="33"/>
      <c r="L79" s="33"/>
      <c r="M79" s="164"/>
      <c r="N79" s="128"/>
      <c r="O79" s="165"/>
      <c r="P79" s="33"/>
      <c r="Q79" s="164"/>
      <c r="R79" s="128"/>
      <c r="S79" s="165"/>
      <c r="T79" s="146"/>
      <c r="U79" s="179" t="str">
        <f>_xlfn.IFNA(VLOOKUP(I79&amp;K79,※編集不可※選択項目!$S$3:$T$11,2,FALSE),"")</f>
        <v/>
      </c>
      <c r="V79" s="183"/>
      <c r="W79" s="34"/>
      <c r="X79" s="184" t="str">
        <f>IFERROR(IF(C79="","",VLOOKUP(C79&amp;I79&amp;K79&amp;W79,※編集不可※選択項目!$U$18:$V$114,2,0)),"")</f>
        <v/>
      </c>
      <c r="Y79" s="129"/>
      <c r="Z79" s="160"/>
      <c r="AA79" s="161"/>
      <c r="AB79" s="162"/>
      <c r="AC79" s="163"/>
      <c r="AD79" s="147"/>
    </row>
    <row r="80" spans="1:30" s="4" customFormat="1" ht="24.95" customHeight="1" x14ac:dyDescent="0.15">
      <c r="A80" s="32">
        <f t="shared" si="7"/>
        <v>72</v>
      </c>
      <c r="B80" s="181" t="str">
        <f t="shared" si="8"/>
        <v/>
      </c>
      <c r="C80" s="126"/>
      <c r="D80" s="181" t="str">
        <f t="shared" si="9"/>
        <v/>
      </c>
      <c r="E80" s="181" t="str">
        <f t="shared" si="6"/>
        <v/>
      </c>
      <c r="F80" s="126"/>
      <c r="G80" s="126"/>
      <c r="H80" s="127"/>
      <c r="I80" s="33"/>
      <c r="J80" s="181" t="str">
        <f t="shared" si="10"/>
        <v/>
      </c>
      <c r="K80" s="33"/>
      <c r="L80" s="33"/>
      <c r="M80" s="164"/>
      <c r="N80" s="128"/>
      <c r="O80" s="165"/>
      <c r="P80" s="33"/>
      <c r="Q80" s="164"/>
      <c r="R80" s="128"/>
      <c r="S80" s="165"/>
      <c r="T80" s="146"/>
      <c r="U80" s="179" t="str">
        <f>_xlfn.IFNA(VLOOKUP(I80&amp;K80,※編集不可※選択項目!$S$3:$T$11,2,FALSE),"")</f>
        <v/>
      </c>
      <c r="V80" s="183"/>
      <c r="W80" s="34"/>
      <c r="X80" s="184" t="str">
        <f>IFERROR(IF(C80="","",VLOOKUP(C80&amp;I80&amp;K80&amp;W80,※編集不可※選択項目!$U$18:$V$114,2,0)),"")</f>
        <v/>
      </c>
      <c r="Y80" s="129"/>
      <c r="Z80" s="160"/>
      <c r="AA80" s="161"/>
      <c r="AB80" s="162"/>
      <c r="AC80" s="163"/>
      <c r="AD80" s="147"/>
    </row>
    <row r="81" spans="1:30" s="4" customFormat="1" ht="24.95" customHeight="1" x14ac:dyDescent="0.15">
      <c r="A81" s="32">
        <f t="shared" si="7"/>
        <v>73</v>
      </c>
      <c r="B81" s="181" t="str">
        <f t="shared" si="8"/>
        <v/>
      </c>
      <c r="C81" s="126"/>
      <c r="D81" s="181" t="str">
        <f t="shared" si="9"/>
        <v/>
      </c>
      <c r="E81" s="181" t="str">
        <f t="shared" si="6"/>
        <v/>
      </c>
      <c r="F81" s="126"/>
      <c r="G81" s="126"/>
      <c r="H81" s="127"/>
      <c r="I81" s="33"/>
      <c r="J81" s="181" t="str">
        <f t="shared" si="10"/>
        <v/>
      </c>
      <c r="K81" s="33"/>
      <c r="L81" s="33"/>
      <c r="M81" s="164"/>
      <c r="N81" s="128"/>
      <c r="O81" s="165"/>
      <c r="P81" s="33"/>
      <c r="Q81" s="164"/>
      <c r="R81" s="128"/>
      <c r="S81" s="165"/>
      <c r="T81" s="146"/>
      <c r="U81" s="179" t="str">
        <f>_xlfn.IFNA(VLOOKUP(I81&amp;K81,※編集不可※選択項目!$S$3:$T$11,2,FALSE),"")</f>
        <v/>
      </c>
      <c r="V81" s="183"/>
      <c r="W81" s="34"/>
      <c r="X81" s="184" t="str">
        <f>IFERROR(IF(C81="","",VLOOKUP(C81&amp;I81&amp;K81&amp;W81,※編集不可※選択項目!$U$18:$V$114,2,0)),"")</f>
        <v/>
      </c>
      <c r="Y81" s="129"/>
      <c r="Z81" s="160"/>
      <c r="AA81" s="161"/>
      <c r="AB81" s="162"/>
      <c r="AC81" s="163"/>
      <c r="AD81" s="147"/>
    </row>
    <row r="82" spans="1:30" s="4" customFormat="1" ht="24.95" customHeight="1" x14ac:dyDescent="0.15">
      <c r="A82" s="32">
        <f t="shared" si="7"/>
        <v>74</v>
      </c>
      <c r="B82" s="181" t="str">
        <f t="shared" si="8"/>
        <v/>
      </c>
      <c r="C82" s="126"/>
      <c r="D82" s="181" t="str">
        <f t="shared" si="9"/>
        <v/>
      </c>
      <c r="E82" s="181" t="str">
        <f t="shared" si="6"/>
        <v/>
      </c>
      <c r="F82" s="126"/>
      <c r="G82" s="126"/>
      <c r="H82" s="127"/>
      <c r="I82" s="33"/>
      <c r="J82" s="181" t="str">
        <f t="shared" si="10"/>
        <v/>
      </c>
      <c r="K82" s="33"/>
      <c r="L82" s="33"/>
      <c r="M82" s="164"/>
      <c r="N82" s="128"/>
      <c r="O82" s="165"/>
      <c r="P82" s="33"/>
      <c r="Q82" s="164"/>
      <c r="R82" s="128"/>
      <c r="S82" s="165"/>
      <c r="T82" s="146"/>
      <c r="U82" s="179" t="str">
        <f>_xlfn.IFNA(VLOOKUP(I82&amp;K82,※編集不可※選択項目!$S$3:$T$11,2,FALSE),"")</f>
        <v/>
      </c>
      <c r="V82" s="183"/>
      <c r="W82" s="34"/>
      <c r="X82" s="184" t="str">
        <f>IFERROR(IF(C82="","",VLOOKUP(C82&amp;I82&amp;K82&amp;W82,※編集不可※選択項目!$U$18:$V$114,2,0)),"")</f>
        <v/>
      </c>
      <c r="Y82" s="129"/>
      <c r="Z82" s="160"/>
      <c r="AA82" s="161"/>
      <c r="AB82" s="162"/>
      <c r="AC82" s="163"/>
      <c r="AD82" s="147"/>
    </row>
    <row r="83" spans="1:30" s="4" customFormat="1" ht="24.95" customHeight="1" x14ac:dyDescent="0.15">
      <c r="A83" s="32">
        <f t="shared" si="7"/>
        <v>75</v>
      </c>
      <c r="B83" s="181" t="str">
        <f t="shared" si="8"/>
        <v/>
      </c>
      <c r="C83" s="126"/>
      <c r="D83" s="181" t="str">
        <f t="shared" si="9"/>
        <v/>
      </c>
      <c r="E83" s="181" t="str">
        <f t="shared" si="6"/>
        <v/>
      </c>
      <c r="F83" s="126"/>
      <c r="G83" s="126"/>
      <c r="H83" s="127"/>
      <c r="I83" s="33"/>
      <c r="J83" s="181" t="str">
        <f t="shared" si="10"/>
        <v/>
      </c>
      <c r="K83" s="33"/>
      <c r="L83" s="33"/>
      <c r="M83" s="164"/>
      <c r="N83" s="128"/>
      <c r="O83" s="165"/>
      <c r="P83" s="33"/>
      <c r="Q83" s="164"/>
      <c r="R83" s="128"/>
      <c r="S83" s="165"/>
      <c r="T83" s="146"/>
      <c r="U83" s="179" t="str">
        <f>_xlfn.IFNA(VLOOKUP(I83&amp;K83,※編集不可※選択項目!$S$3:$T$11,2,FALSE),"")</f>
        <v/>
      </c>
      <c r="V83" s="183"/>
      <c r="W83" s="34"/>
      <c r="X83" s="184" t="str">
        <f>IFERROR(IF(C83="","",VLOOKUP(C83&amp;I83&amp;K83&amp;W83,※編集不可※選択項目!$U$18:$V$114,2,0)),"")</f>
        <v/>
      </c>
      <c r="Y83" s="129"/>
      <c r="Z83" s="160"/>
      <c r="AA83" s="161"/>
      <c r="AB83" s="162"/>
      <c r="AC83" s="163"/>
      <c r="AD83" s="147"/>
    </row>
    <row r="84" spans="1:30" s="4" customFormat="1" ht="24.95" customHeight="1" x14ac:dyDescent="0.15">
      <c r="A84" s="32">
        <f t="shared" si="7"/>
        <v>76</v>
      </c>
      <c r="B84" s="181" t="str">
        <f t="shared" si="8"/>
        <v/>
      </c>
      <c r="C84" s="126"/>
      <c r="D84" s="181" t="str">
        <f t="shared" si="9"/>
        <v/>
      </c>
      <c r="E84" s="181" t="str">
        <f t="shared" si="6"/>
        <v/>
      </c>
      <c r="F84" s="126"/>
      <c r="G84" s="126"/>
      <c r="H84" s="127"/>
      <c r="I84" s="33"/>
      <c r="J84" s="181" t="str">
        <f t="shared" si="10"/>
        <v/>
      </c>
      <c r="K84" s="33"/>
      <c r="L84" s="33"/>
      <c r="M84" s="164"/>
      <c r="N84" s="128"/>
      <c r="O84" s="165"/>
      <c r="P84" s="33"/>
      <c r="Q84" s="164"/>
      <c r="R84" s="128"/>
      <c r="S84" s="165"/>
      <c r="T84" s="146"/>
      <c r="U84" s="179" t="str">
        <f>_xlfn.IFNA(VLOOKUP(I84&amp;K84,※編集不可※選択項目!$S$3:$T$11,2,FALSE),"")</f>
        <v/>
      </c>
      <c r="V84" s="183"/>
      <c r="W84" s="34"/>
      <c r="X84" s="184" t="str">
        <f>IFERROR(IF(C84="","",VLOOKUP(C84&amp;I84&amp;K84&amp;W84,※編集不可※選択項目!$U$18:$V$114,2,0)),"")</f>
        <v/>
      </c>
      <c r="Y84" s="129"/>
      <c r="Z84" s="160"/>
      <c r="AA84" s="161"/>
      <c r="AB84" s="162"/>
      <c r="AC84" s="163"/>
      <c r="AD84" s="147"/>
    </row>
    <row r="85" spans="1:30" s="4" customFormat="1" ht="24.95" customHeight="1" x14ac:dyDescent="0.15">
      <c r="A85" s="32">
        <f t="shared" si="7"/>
        <v>77</v>
      </c>
      <c r="B85" s="181" t="str">
        <f t="shared" si="8"/>
        <v/>
      </c>
      <c r="C85" s="126"/>
      <c r="D85" s="181" t="str">
        <f t="shared" si="9"/>
        <v/>
      </c>
      <c r="E85" s="181" t="str">
        <f t="shared" si="6"/>
        <v/>
      </c>
      <c r="F85" s="126"/>
      <c r="G85" s="126"/>
      <c r="H85" s="127"/>
      <c r="I85" s="33"/>
      <c r="J85" s="181" t="str">
        <f t="shared" si="10"/>
        <v/>
      </c>
      <c r="K85" s="33"/>
      <c r="L85" s="33"/>
      <c r="M85" s="164"/>
      <c r="N85" s="128"/>
      <c r="O85" s="165"/>
      <c r="P85" s="33"/>
      <c r="Q85" s="164"/>
      <c r="R85" s="128"/>
      <c r="S85" s="165"/>
      <c r="T85" s="146"/>
      <c r="U85" s="179" t="str">
        <f>_xlfn.IFNA(VLOOKUP(I85&amp;K85,※編集不可※選択項目!$S$3:$T$11,2,FALSE),"")</f>
        <v/>
      </c>
      <c r="V85" s="183"/>
      <c r="W85" s="34"/>
      <c r="X85" s="184" t="str">
        <f>IFERROR(IF(C85="","",VLOOKUP(C85&amp;I85&amp;K85&amp;W85,※編集不可※選択項目!$U$18:$V$114,2,0)),"")</f>
        <v/>
      </c>
      <c r="Y85" s="129"/>
      <c r="Z85" s="160"/>
      <c r="AA85" s="161"/>
      <c r="AB85" s="162"/>
      <c r="AC85" s="163"/>
      <c r="AD85" s="147"/>
    </row>
    <row r="86" spans="1:30" s="4" customFormat="1" ht="24.95" customHeight="1" x14ac:dyDescent="0.15">
      <c r="A86" s="32">
        <f t="shared" si="7"/>
        <v>78</v>
      </c>
      <c r="B86" s="181" t="str">
        <f t="shared" si="8"/>
        <v/>
      </c>
      <c r="C86" s="126"/>
      <c r="D86" s="181" t="str">
        <f t="shared" si="9"/>
        <v/>
      </c>
      <c r="E86" s="181" t="str">
        <f t="shared" si="6"/>
        <v/>
      </c>
      <c r="F86" s="126"/>
      <c r="G86" s="126"/>
      <c r="H86" s="127"/>
      <c r="I86" s="33"/>
      <c r="J86" s="181" t="str">
        <f t="shared" si="10"/>
        <v/>
      </c>
      <c r="K86" s="33"/>
      <c r="L86" s="33"/>
      <c r="M86" s="164"/>
      <c r="N86" s="128"/>
      <c r="O86" s="165"/>
      <c r="P86" s="33"/>
      <c r="Q86" s="164"/>
      <c r="R86" s="128"/>
      <c r="S86" s="165"/>
      <c r="T86" s="146"/>
      <c r="U86" s="179" t="str">
        <f>_xlfn.IFNA(VLOOKUP(I86&amp;K86,※編集不可※選択項目!$S$3:$T$11,2,FALSE),"")</f>
        <v/>
      </c>
      <c r="V86" s="183"/>
      <c r="W86" s="34"/>
      <c r="X86" s="184" t="str">
        <f>IFERROR(IF(C86="","",VLOOKUP(C86&amp;I86&amp;K86&amp;W86,※編集不可※選択項目!$U$18:$V$114,2,0)),"")</f>
        <v/>
      </c>
      <c r="Y86" s="129"/>
      <c r="Z86" s="160"/>
      <c r="AA86" s="161"/>
      <c r="AB86" s="162"/>
      <c r="AC86" s="163"/>
      <c r="AD86" s="147"/>
    </row>
    <row r="87" spans="1:30" s="4" customFormat="1" ht="24.95" customHeight="1" x14ac:dyDescent="0.15">
      <c r="A87" s="32">
        <f t="shared" si="7"/>
        <v>79</v>
      </c>
      <c r="B87" s="181" t="str">
        <f t="shared" si="8"/>
        <v/>
      </c>
      <c r="C87" s="126"/>
      <c r="D87" s="181" t="str">
        <f t="shared" si="9"/>
        <v/>
      </c>
      <c r="E87" s="181" t="str">
        <f t="shared" si="6"/>
        <v/>
      </c>
      <c r="F87" s="126"/>
      <c r="G87" s="126"/>
      <c r="H87" s="127"/>
      <c r="I87" s="33"/>
      <c r="J87" s="181" t="str">
        <f t="shared" si="10"/>
        <v/>
      </c>
      <c r="K87" s="33"/>
      <c r="L87" s="33"/>
      <c r="M87" s="164"/>
      <c r="N87" s="128"/>
      <c r="O87" s="165"/>
      <c r="P87" s="33"/>
      <c r="Q87" s="164"/>
      <c r="R87" s="128"/>
      <c r="S87" s="165"/>
      <c r="T87" s="146"/>
      <c r="U87" s="179" t="str">
        <f>_xlfn.IFNA(VLOOKUP(I87&amp;K87,※編集不可※選択項目!$S$3:$T$11,2,FALSE),"")</f>
        <v/>
      </c>
      <c r="V87" s="183"/>
      <c r="W87" s="34"/>
      <c r="X87" s="184" t="str">
        <f>IFERROR(IF(C87="","",VLOOKUP(C87&amp;I87&amp;K87&amp;W87,※編集不可※選択項目!$U$18:$V$114,2,0)),"")</f>
        <v/>
      </c>
      <c r="Y87" s="129"/>
      <c r="Z87" s="160"/>
      <c r="AA87" s="161"/>
      <c r="AB87" s="162"/>
      <c r="AC87" s="163"/>
      <c r="AD87" s="147"/>
    </row>
    <row r="88" spans="1:30" s="4" customFormat="1" ht="24.95" customHeight="1" x14ac:dyDescent="0.15">
      <c r="A88" s="32">
        <f t="shared" si="7"/>
        <v>80</v>
      </c>
      <c r="B88" s="181" t="str">
        <f t="shared" si="8"/>
        <v/>
      </c>
      <c r="C88" s="126"/>
      <c r="D88" s="181" t="str">
        <f t="shared" si="9"/>
        <v/>
      </c>
      <c r="E88" s="181" t="str">
        <f t="shared" si="6"/>
        <v/>
      </c>
      <c r="F88" s="126"/>
      <c r="G88" s="126"/>
      <c r="H88" s="127"/>
      <c r="I88" s="33"/>
      <c r="J88" s="181" t="str">
        <f t="shared" si="10"/>
        <v/>
      </c>
      <c r="K88" s="33"/>
      <c r="L88" s="33"/>
      <c r="M88" s="164"/>
      <c r="N88" s="128"/>
      <c r="O88" s="165"/>
      <c r="P88" s="33"/>
      <c r="Q88" s="164"/>
      <c r="R88" s="128"/>
      <c r="S88" s="165"/>
      <c r="T88" s="146"/>
      <c r="U88" s="179" t="str">
        <f>_xlfn.IFNA(VLOOKUP(I88&amp;K88,※編集不可※選択項目!$S$3:$T$11,2,FALSE),"")</f>
        <v/>
      </c>
      <c r="V88" s="183"/>
      <c r="W88" s="34"/>
      <c r="X88" s="184" t="str">
        <f>IFERROR(IF(C88="","",VLOOKUP(C88&amp;I88&amp;K88&amp;W88,※編集不可※選択項目!$U$18:$V$114,2,0)),"")</f>
        <v/>
      </c>
      <c r="Y88" s="129"/>
      <c r="Z88" s="160"/>
      <c r="AA88" s="161"/>
      <c r="AB88" s="162"/>
      <c r="AC88" s="163"/>
      <c r="AD88" s="147"/>
    </row>
    <row r="89" spans="1:30" s="4" customFormat="1" ht="24.95" customHeight="1" x14ac:dyDescent="0.15">
      <c r="A89" s="32">
        <f t="shared" si="7"/>
        <v>81</v>
      </c>
      <c r="B89" s="181" t="str">
        <f t="shared" si="8"/>
        <v/>
      </c>
      <c r="C89" s="126"/>
      <c r="D89" s="181" t="str">
        <f t="shared" si="9"/>
        <v/>
      </c>
      <c r="E89" s="181" t="str">
        <f t="shared" si="6"/>
        <v/>
      </c>
      <c r="F89" s="126"/>
      <c r="G89" s="126"/>
      <c r="H89" s="127"/>
      <c r="I89" s="33"/>
      <c r="J89" s="181" t="str">
        <f t="shared" si="10"/>
        <v/>
      </c>
      <c r="K89" s="33"/>
      <c r="L89" s="33"/>
      <c r="M89" s="164"/>
      <c r="N89" s="128"/>
      <c r="O89" s="165"/>
      <c r="P89" s="33"/>
      <c r="Q89" s="164"/>
      <c r="R89" s="128"/>
      <c r="S89" s="165"/>
      <c r="T89" s="146"/>
      <c r="U89" s="179" t="str">
        <f>_xlfn.IFNA(VLOOKUP(I89&amp;K89,※編集不可※選択項目!$S$3:$T$11,2,FALSE),"")</f>
        <v/>
      </c>
      <c r="V89" s="183"/>
      <c r="W89" s="34"/>
      <c r="X89" s="184" t="str">
        <f>IFERROR(IF(C89="","",VLOOKUP(C89&amp;I89&amp;K89&amp;W89,※編集不可※選択項目!$U$18:$V$114,2,0)),"")</f>
        <v/>
      </c>
      <c r="Y89" s="129"/>
      <c r="Z89" s="160"/>
      <c r="AA89" s="161"/>
      <c r="AB89" s="162"/>
      <c r="AC89" s="163"/>
      <c r="AD89" s="147"/>
    </row>
    <row r="90" spans="1:30" s="4" customFormat="1" ht="24.95" customHeight="1" x14ac:dyDescent="0.15">
      <c r="A90" s="32">
        <f t="shared" si="7"/>
        <v>82</v>
      </c>
      <c r="B90" s="181" t="str">
        <f t="shared" si="8"/>
        <v/>
      </c>
      <c r="C90" s="126"/>
      <c r="D90" s="181" t="str">
        <f t="shared" si="9"/>
        <v/>
      </c>
      <c r="E90" s="181" t="str">
        <f t="shared" si="6"/>
        <v/>
      </c>
      <c r="F90" s="126"/>
      <c r="G90" s="126"/>
      <c r="H90" s="127"/>
      <c r="I90" s="33"/>
      <c r="J90" s="181" t="str">
        <f t="shared" si="10"/>
        <v/>
      </c>
      <c r="K90" s="33"/>
      <c r="L90" s="33"/>
      <c r="M90" s="164"/>
      <c r="N90" s="128"/>
      <c r="O90" s="165"/>
      <c r="P90" s="33"/>
      <c r="Q90" s="164"/>
      <c r="R90" s="128"/>
      <c r="S90" s="165"/>
      <c r="T90" s="146"/>
      <c r="U90" s="179" t="str">
        <f>_xlfn.IFNA(VLOOKUP(I90&amp;K90,※編集不可※選択項目!$S$3:$T$11,2,FALSE),"")</f>
        <v/>
      </c>
      <c r="V90" s="183"/>
      <c r="W90" s="34"/>
      <c r="X90" s="184" t="str">
        <f>IFERROR(IF(C90="","",VLOOKUP(C90&amp;I90&amp;K90&amp;W90,※編集不可※選択項目!$U$18:$V$114,2,0)),"")</f>
        <v/>
      </c>
      <c r="Y90" s="129"/>
      <c r="Z90" s="160"/>
      <c r="AA90" s="161"/>
      <c r="AB90" s="162"/>
      <c r="AC90" s="163"/>
      <c r="AD90" s="147"/>
    </row>
    <row r="91" spans="1:30" s="4" customFormat="1" ht="24.95" customHeight="1" x14ac:dyDescent="0.15">
      <c r="A91" s="32">
        <f t="shared" si="7"/>
        <v>83</v>
      </c>
      <c r="B91" s="181" t="str">
        <f t="shared" si="8"/>
        <v/>
      </c>
      <c r="C91" s="126"/>
      <c r="D91" s="181" t="str">
        <f t="shared" si="9"/>
        <v/>
      </c>
      <c r="E91" s="181" t="str">
        <f t="shared" si="6"/>
        <v/>
      </c>
      <c r="F91" s="126"/>
      <c r="G91" s="126"/>
      <c r="H91" s="127"/>
      <c r="I91" s="33"/>
      <c r="J91" s="181" t="str">
        <f t="shared" si="10"/>
        <v/>
      </c>
      <c r="K91" s="33"/>
      <c r="L91" s="33"/>
      <c r="M91" s="164"/>
      <c r="N91" s="128"/>
      <c r="O91" s="165"/>
      <c r="P91" s="33"/>
      <c r="Q91" s="164"/>
      <c r="R91" s="128"/>
      <c r="S91" s="165"/>
      <c r="T91" s="146"/>
      <c r="U91" s="179" t="str">
        <f>_xlfn.IFNA(VLOOKUP(I91&amp;K91,※編集不可※選択項目!$S$3:$T$11,2,FALSE),"")</f>
        <v/>
      </c>
      <c r="V91" s="183"/>
      <c r="W91" s="34"/>
      <c r="X91" s="184" t="str">
        <f>IFERROR(IF(C91="","",VLOOKUP(C91&amp;I91&amp;K91&amp;W91,※編集不可※選択項目!$U$18:$V$114,2,0)),"")</f>
        <v/>
      </c>
      <c r="Y91" s="129"/>
      <c r="Z91" s="160"/>
      <c r="AA91" s="161"/>
      <c r="AB91" s="162"/>
      <c r="AC91" s="163"/>
      <c r="AD91" s="147"/>
    </row>
    <row r="92" spans="1:30" s="4" customFormat="1" ht="24.95" customHeight="1" x14ac:dyDescent="0.15">
      <c r="A92" s="32">
        <f t="shared" si="7"/>
        <v>84</v>
      </c>
      <c r="B92" s="181" t="str">
        <f t="shared" si="8"/>
        <v/>
      </c>
      <c r="C92" s="126"/>
      <c r="D92" s="181" t="str">
        <f t="shared" si="9"/>
        <v/>
      </c>
      <c r="E92" s="181" t="str">
        <f t="shared" si="6"/>
        <v/>
      </c>
      <c r="F92" s="126"/>
      <c r="G92" s="126"/>
      <c r="H92" s="127"/>
      <c r="I92" s="33"/>
      <c r="J92" s="181" t="str">
        <f t="shared" si="10"/>
        <v/>
      </c>
      <c r="K92" s="33"/>
      <c r="L92" s="33"/>
      <c r="M92" s="164"/>
      <c r="N92" s="128"/>
      <c r="O92" s="165"/>
      <c r="P92" s="33"/>
      <c r="Q92" s="164"/>
      <c r="R92" s="128"/>
      <c r="S92" s="165"/>
      <c r="T92" s="146"/>
      <c r="U92" s="179" t="str">
        <f>_xlfn.IFNA(VLOOKUP(I92&amp;K92,※編集不可※選択項目!$S$3:$T$11,2,FALSE),"")</f>
        <v/>
      </c>
      <c r="V92" s="183"/>
      <c r="W92" s="34"/>
      <c r="X92" s="184" t="str">
        <f>IFERROR(IF(C92="","",VLOOKUP(C92&amp;I92&amp;K92&amp;W92,※編集不可※選択項目!$U$18:$V$114,2,0)),"")</f>
        <v/>
      </c>
      <c r="Y92" s="129"/>
      <c r="Z92" s="160"/>
      <c r="AA92" s="161"/>
      <c r="AB92" s="162"/>
      <c r="AC92" s="163"/>
      <c r="AD92" s="147"/>
    </row>
    <row r="93" spans="1:30" s="4" customFormat="1" ht="24.95" customHeight="1" x14ac:dyDescent="0.15">
      <c r="A93" s="32">
        <f t="shared" si="7"/>
        <v>85</v>
      </c>
      <c r="B93" s="181" t="str">
        <f t="shared" si="8"/>
        <v/>
      </c>
      <c r="C93" s="126"/>
      <c r="D93" s="181" t="str">
        <f t="shared" si="9"/>
        <v/>
      </c>
      <c r="E93" s="181" t="str">
        <f t="shared" si="6"/>
        <v/>
      </c>
      <c r="F93" s="126"/>
      <c r="G93" s="126"/>
      <c r="H93" s="127"/>
      <c r="I93" s="33"/>
      <c r="J93" s="181" t="str">
        <f t="shared" si="10"/>
        <v/>
      </c>
      <c r="K93" s="33"/>
      <c r="L93" s="33"/>
      <c r="M93" s="164"/>
      <c r="N93" s="128"/>
      <c r="O93" s="165"/>
      <c r="P93" s="33"/>
      <c r="Q93" s="164"/>
      <c r="R93" s="128"/>
      <c r="S93" s="165"/>
      <c r="T93" s="146"/>
      <c r="U93" s="179" t="str">
        <f>_xlfn.IFNA(VLOOKUP(I93&amp;K93,※編集不可※選択項目!$S$3:$T$11,2,FALSE),"")</f>
        <v/>
      </c>
      <c r="V93" s="183"/>
      <c r="W93" s="34"/>
      <c r="X93" s="184" t="str">
        <f>IFERROR(IF(C93="","",VLOOKUP(C93&amp;I93&amp;K93&amp;W93,※編集不可※選択項目!$U$18:$V$114,2,0)),"")</f>
        <v/>
      </c>
      <c r="Y93" s="129"/>
      <c r="Z93" s="160"/>
      <c r="AA93" s="161"/>
      <c r="AB93" s="162"/>
      <c r="AC93" s="163"/>
      <c r="AD93" s="147"/>
    </row>
    <row r="94" spans="1:30" s="4" customFormat="1" ht="24.95" customHeight="1" x14ac:dyDescent="0.15">
      <c r="A94" s="32">
        <f t="shared" si="7"/>
        <v>86</v>
      </c>
      <c r="B94" s="181" t="str">
        <f t="shared" si="8"/>
        <v/>
      </c>
      <c r="C94" s="126"/>
      <c r="D94" s="181" t="str">
        <f t="shared" si="9"/>
        <v/>
      </c>
      <c r="E94" s="181" t="str">
        <f t="shared" si="6"/>
        <v/>
      </c>
      <c r="F94" s="126"/>
      <c r="G94" s="126"/>
      <c r="H94" s="127"/>
      <c r="I94" s="33"/>
      <c r="J94" s="181" t="str">
        <f t="shared" si="10"/>
        <v/>
      </c>
      <c r="K94" s="33"/>
      <c r="L94" s="33"/>
      <c r="M94" s="164"/>
      <c r="N94" s="128"/>
      <c r="O94" s="165"/>
      <c r="P94" s="33"/>
      <c r="Q94" s="164"/>
      <c r="R94" s="128"/>
      <c r="S94" s="165"/>
      <c r="T94" s="146"/>
      <c r="U94" s="179" t="str">
        <f>_xlfn.IFNA(VLOOKUP(I94&amp;K94,※編集不可※選択項目!$S$3:$T$11,2,FALSE),"")</f>
        <v/>
      </c>
      <c r="V94" s="183"/>
      <c r="W94" s="34"/>
      <c r="X94" s="184" t="str">
        <f>IFERROR(IF(C94="","",VLOOKUP(C94&amp;I94&amp;K94&amp;W94,※編集不可※選択項目!$U$18:$V$114,2,0)),"")</f>
        <v/>
      </c>
      <c r="Y94" s="129"/>
      <c r="Z94" s="160"/>
      <c r="AA94" s="161"/>
      <c r="AB94" s="162"/>
      <c r="AC94" s="163"/>
      <c r="AD94" s="147"/>
    </row>
    <row r="95" spans="1:30" s="4" customFormat="1" ht="24.95" customHeight="1" x14ac:dyDescent="0.15">
      <c r="A95" s="32">
        <f t="shared" si="7"/>
        <v>87</v>
      </c>
      <c r="B95" s="181" t="str">
        <f t="shared" si="8"/>
        <v/>
      </c>
      <c r="C95" s="126"/>
      <c r="D95" s="181" t="str">
        <f t="shared" si="9"/>
        <v/>
      </c>
      <c r="E95" s="181" t="str">
        <f t="shared" si="6"/>
        <v/>
      </c>
      <c r="F95" s="126"/>
      <c r="G95" s="126"/>
      <c r="H95" s="127"/>
      <c r="I95" s="33"/>
      <c r="J95" s="181" t="str">
        <f t="shared" si="10"/>
        <v/>
      </c>
      <c r="K95" s="33"/>
      <c r="L95" s="33"/>
      <c r="M95" s="164"/>
      <c r="N95" s="128"/>
      <c r="O95" s="165"/>
      <c r="P95" s="33"/>
      <c r="Q95" s="164"/>
      <c r="R95" s="128"/>
      <c r="S95" s="165"/>
      <c r="T95" s="146"/>
      <c r="U95" s="179" t="str">
        <f>_xlfn.IFNA(VLOOKUP(I95&amp;K95,※編集不可※選択項目!$S$3:$T$11,2,FALSE),"")</f>
        <v/>
      </c>
      <c r="V95" s="183"/>
      <c r="W95" s="34"/>
      <c r="X95" s="184" t="str">
        <f>IFERROR(IF(C95="","",VLOOKUP(C95&amp;I95&amp;K95&amp;W95,※編集不可※選択項目!$U$18:$V$114,2,0)),"")</f>
        <v/>
      </c>
      <c r="Y95" s="129"/>
      <c r="Z95" s="160"/>
      <c r="AA95" s="161"/>
      <c r="AB95" s="162"/>
      <c r="AC95" s="163"/>
      <c r="AD95" s="147"/>
    </row>
    <row r="96" spans="1:30" s="4" customFormat="1" ht="24.95" customHeight="1" x14ac:dyDescent="0.15">
      <c r="A96" s="32">
        <f t="shared" si="7"/>
        <v>88</v>
      </c>
      <c r="B96" s="181" t="str">
        <f t="shared" si="8"/>
        <v/>
      </c>
      <c r="C96" s="126"/>
      <c r="D96" s="181" t="str">
        <f t="shared" si="9"/>
        <v/>
      </c>
      <c r="E96" s="181" t="str">
        <f t="shared" si="6"/>
        <v/>
      </c>
      <c r="F96" s="126"/>
      <c r="G96" s="126"/>
      <c r="H96" s="127"/>
      <c r="I96" s="33"/>
      <c r="J96" s="181" t="str">
        <f t="shared" si="10"/>
        <v/>
      </c>
      <c r="K96" s="33"/>
      <c r="L96" s="33"/>
      <c r="M96" s="164"/>
      <c r="N96" s="128"/>
      <c r="O96" s="165"/>
      <c r="P96" s="33"/>
      <c r="Q96" s="164"/>
      <c r="R96" s="128"/>
      <c r="S96" s="165"/>
      <c r="T96" s="146"/>
      <c r="U96" s="179" t="str">
        <f>_xlfn.IFNA(VLOOKUP(I96&amp;K96,※編集不可※選択項目!$S$3:$T$11,2,FALSE),"")</f>
        <v/>
      </c>
      <c r="V96" s="183"/>
      <c r="W96" s="34"/>
      <c r="X96" s="184" t="str">
        <f>IFERROR(IF(C96="","",VLOOKUP(C96&amp;I96&amp;K96&amp;W96,※編集不可※選択項目!$U$18:$V$114,2,0)),"")</f>
        <v/>
      </c>
      <c r="Y96" s="129"/>
      <c r="Z96" s="160"/>
      <c r="AA96" s="161"/>
      <c r="AB96" s="162"/>
      <c r="AC96" s="163"/>
      <c r="AD96" s="147"/>
    </row>
    <row r="97" spans="1:30" s="4" customFormat="1" ht="24.95" customHeight="1" x14ac:dyDescent="0.15">
      <c r="A97" s="32">
        <f t="shared" si="7"/>
        <v>89</v>
      </c>
      <c r="B97" s="181" t="str">
        <f t="shared" si="8"/>
        <v/>
      </c>
      <c r="C97" s="126"/>
      <c r="D97" s="181" t="str">
        <f t="shared" si="9"/>
        <v/>
      </c>
      <c r="E97" s="181" t="str">
        <f t="shared" si="6"/>
        <v/>
      </c>
      <c r="F97" s="126"/>
      <c r="G97" s="126"/>
      <c r="H97" s="127"/>
      <c r="I97" s="33"/>
      <c r="J97" s="181" t="str">
        <f t="shared" si="10"/>
        <v/>
      </c>
      <c r="K97" s="33"/>
      <c r="L97" s="33"/>
      <c r="M97" s="164"/>
      <c r="N97" s="128"/>
      <c r="O97" s="165"/>
      <c r="P97" s="33"/>
      <c r="Q97" s="164"/>
      <c r="R97" s="128"/>
      <c r="S97" s="165"/>
      <c r="T97" s="146"/>
      <c r="U97" s="179" t="str">
        <f>_xlfn.IFNA(VLOOKUP(I97&amp;K97,※編集不可※選択項目!$S$3:$T$11,2,FALSE),"")</f>
        <v/>
      </c>
      <c r="V97" s="183"/>
      <c r="W97" s="34"/>
      <c r="X97" s="184" t="str">
        <f>IFERROR(IF(C97="","",VLOOKUP(C97&amp;I97&amp;K97&amp;W97,※編集不可※選択項目!$U$18:$V$114,2,0)),"")</f>
        <v/>
      </c>
      <c r="Y97" s="129"/>
      <c r="Z97" s="160"/>
      <c r="AA97" s="161"/>
      <c r="AB97" s="162"/>
      <c r="AC97" s="163"/>
      <c r="AD97" s="147"/>
    </row>
    <row r="98" spans="1:30" s="4" customFormat="1" ht="24.95" customHeight="1" x14ac:dyDescent="0.15">
      <c r="A98" s="32">
        <f t="shared" si="7"/>
        <v>90</v>
      </c>
      <c r="B98" s="181" t="str">
        <f t="shared" si="8"/>
        <v/>
      </c>
      <c r="C98" s="126"/>
      <c r="D98" s="181" t="str">
        <f t="shared" si="9"/>
        <v/>
      </c>
      <c r="E98" s="181" t="str">
        <f t="shared" si="6"/>
        <v/>
      </c>
      <c r="F98" s="126"/>
      <c r="G98" s="126"/>
      <c r="H98" s="127"/>
      <c r="I98" s="33"/>
      <c r="J98" s="181" t="str">
        <f t="shared" si="10"/>
        <v/>
      </c>
      <c r="K98" s="33"/>
      <c r="L98" s="33"/>
      <c r="M98" s="164"/>
      <c r="N98" s="128"/>
      <c r="O98" s="165"/>
      <c r="P98" s="33"/>
      <c r="Q98" s="164"/>
      <c r="R98" s="128"/>
      <c r="S98" s="165"/>
      <c r="T98" s="146"/>
      <c r="U98" s="179" t="str">
        <f>_xlfn.IFNA(VLOOKUP(I98&amp;K98,※編集不可※選択項目!$S$3:$T$11,2,FALSE),"")</f>
        <v/>
      </c>
      <c r="V98" s="183"/>
      <c r="W98" s="34"/>
      <c r="X98" s="184" t="str">
        <f>IFERROR(IF(C98="","",VLOOKUP(C98&amp;I98&amp;K98&amp;W98,※編集不可※選択項目!$U$18:$V$114,2,0)),"")</f>
        <v/>
      </c>
      <c r="Y98" s="129"/>
      <c r="Z98" s="160"/>
      <c r="AA98" s="161"/>
      <c r="AB98" s="162"/>
      <c r="AC98" s="163"/>
      <c r="AD98" s="147"/>
    </row>
    <row r="99" spans="1:30" s="4" customFormat="1" ht="24.95" customHeight="1" x14ac:dyDescent="0.15">
      <c r="A99" s="32">
        <f t="shared" si="7"/>
        <v>91</v>
      </c>
      <c r="B99" s="181" t="str">
        <f t="shared" si="8"/>
        <v/>
      </c>
      <c r="C99" s="126"/>
      <c r="D99" s="181" t="str">
        <f t="shared" si="9"/>
        <v/>
      </c>
      <c r="E99" s="181" t="str">
        <f t="shared" si="6"/>
        <v/>
      </c>
      <c r="F99" s="126"/>
      <c r="G99" s="126"/>
      <c r="H99" s="127"/>
      <c r="I99" s="33"/>
      <c r="J99" s="181" t="str">
        <f t="shared" si="10"/>
        <v/>
      </c>
      <c r="K99" s="33"/>
      <c r="L99" s="33"/>
      <c r="M99" s="164"/>
      <c r="N99" s="128"/>
      <c r="O99" s="165"/>
      <c r="P99" s="33"/>
      <c r="Q99" s="164"/>
      <c r="R99" s="128"/>
      <c r="S99" s="165"/>
      <c r="T99" s="146"/>
      <c r="U99" s="179" t="str">
        <f>_xlfn.IFNA(VLOOKUP(I99&amp;K99,※編集不可※選択項目!$S$3:$T$11,2,FALSE),"")</f>
        <v/>
      </c>
      <c r="V99" s="183"/>
      <c r="W99" s="34"/>
      <c r="X99" s="184" t="str">
        <f>IFERROR(IF(C99="","",VLOOKUP(C99&amp;I99&amp;K99&amp;W99,※編集不可※選択項目!$U$18:$V$114,2,0)),"")</f>
        <v/>
      </c>
      <c r="Y99" s="129"/>
      <c r="Z99" s="160"/>
      <c r="AA99" s="161"/>
      <c r="AB99" s="162"/>
      <c r="AC99" s="163"/>
      <c r="AD99" s="147"/>
    </row>
    <row r="100" spans="1:30" s="4" customFormat="1" ht="24.95" customHeight="1" x14ac:dyDescent="0.15">
      <c r="A100" s="32">
        <f t="shared" si="7"/>
        <v>92</v>
      </c>
      <c r="B100" s="181" t="str">
        <f t="shared" si="8"/>
        <v/>
      </c>
      <c r="C100" s="126"/>
      <c r="D100" s="181" t="str">
        <f t="shared" si="9"/>
        <v/>
      </c>
      <c r="E100" s="181" t="str">
        <f t="shared" si="6"/>
        <v/>
      </c>
      <c r="F100" s="126"/>
      <c r="G100" s="126"/>
      <c r="H100" s="127"/>
      <c r="I100" s="33"/>
      <c r="J100" s="181" t="str">
        <f t="shared" si="10"/>
        <v/>
      </c>
      <c r="K100" s="33"/>
      <c r="L100" s="33"/>
      <c r="M100" s="164"/>
      <c r="N100" s="128"/>
      <c r="O100" s="165"/>
      <c r="P100" s="33"/>
      <c r="Q100" s="164"/>
      <c r="R100" s="128"/>
      <c r="S100" s="165"/>
      <c r="T100" s="146"/>
      <c r="U100" s="179" t="str">
        <f>_xlfn.IFNA(VLOOKUP(I100&amp;K100,※編集不可※選択項目!$S$3:$T$11,2,FALSE),"")</f>
        <v/>
      </c>
      <c r="V100" s="183"/>
      <c r="W100" s="34"/>
      <c r="X100" s="184" t="str">
        <f>IFERROR(IF(C100="","",VLOOKUP(C100&amp;I100&amp;K100&amp;W100,※編集不可※選択項目!$U$18:$V$114,2,0)),"")</f>
        <v/>
      </c>
      <c r="Y100" s="129"/>
      <c r="Z100" s="160"/>
      <c r="AA100" s="161"/>
      <c r="AB100" s="162"/>
      <c r="AC100" s="163"/>
      <c r="AD100" s="147"/>
    </row>
    <row r="101" spans="1:30" s="4" customFormat="1" ht="24.95" customHeight="1" x14ac:dyDescent="0.15">
      <c r="A101" s="32">
        <f t="shared" si="7"/>
        <v>93</v>
      </c>
      <c r="B101" s="181" t="str">
        <f t="shared" si="8"/>
        <v/>
      </c>
      <c r="C101" s="126"/>
      <c r="D101" s="181" t="str">
        <f t="shared" si="9"/>
        <v/>
      </c>
      <c r="E101" s="181" t="str">
        <f t="shared" si="6"/>
        <v/>
      </c>
      <c r="F101" s="126"/>
      <c r="G101" s="126"/>
      <c r="H101" s="127"/>
      <c r="I101" s="33"/>
      <c r="J101" s="181" t="str">
        <f t="shared" si="10"/>
        <v/>
      </c>
      <c r="K101" s="33"/>
      <c r="L101" s="33"/>
      <c r="M101" s="164"/>
      <c r="N101" s="128"/>
      <c r="O101" s="165"/>
      <c r="P101" s="33"/>
      <c r="Q101" s="164"/>
      <c r="R101" s="128"/>
      <c r="S101" s="165"/>
      <c r="T101" s="146"/>
      <c r="U101" s="179" t="str">
        <f>_xlfn.IFNA(VLOOKUP(I101&amp;K101,※編集不可※選択項目!$S$3:$T$11,2,FALSE),"")</f>
        <v/>
      </c>
      <c r="V101" s="183"/>
      <c r="W101" s="34"/>
      <c r="X101" s="184" t="str">
        <f>IFERROR(IF(C101="","",VLOOKUP(C101&amp;I101&amp;K101&amp;W101,※編集不可※選択項目!$U$18:$V$114,2,0)),"")</f>
        <v/>
      </c>
      <c r="Y101" s="129"/>
      <c r="Z101" s="160"/>
      <c r="AA101" s="161"/>
      <c r="AB101" s="162"/>
      <c r="AC101" s="163"/>
      <c r="AD101" s="147"/>
    </row>
    <row r="102" spans="1:30" s="4" customFormat="1" ht="24.95" customHeight="1" x14ac:dyDescent="0.15">
      <c r="A102" s="32">
        <f t="shared" si="7"/>
        <v>94</v>
      </c>
      <c r="B102" s="181" t="str">
        <f t="shared" si="8"/>
        <v/>
      </c>
      <c r="C102" s="126"/>
      <c r="D102" s="181" t="str">
        <f t="shared" si="9"/>
        <v/>
      </c>
      <c r="E102" s="181" t="str">
        <f t="shared" si="6"/>
        <v/>
      </c>
      <c r="F102" s="126"/>
      <c r="G102" s="126"/>
      <c r="H102" s="127"/>
      <c r="I102" s="33"/>
      <c r="J102" s="181" t="str">
        <f t="shared" si="10"/>
        <v/>
      </c>
      <c r="K102" s="33"/>
      <c r="L102" s="33"/>
      <c r="M102" s="164"/>
      <c r="N102" s="128"/>
      <c r="O102" s="165"/>
      <c r="P102" s="33"/>
      <c r="Q102" s="164"/>
      <c r="R102" s="128"/>
      <c r="S102" s="165"/>
      <c r="T102" s="146"/>
      <c r="U102" s="179" t="str">
        <f>_xlfn.IFNA(VLOOKUP(I102&amp;K102,※編集不可※選択項目!$S$3:$T$11,2,FALSE),"")</f>
        <v/>
      </c>
      <c r="V102" s="183"/>
      <c r="W102" s="34"/>
      <c r="X102" s="184" t="str">
        <f>IFERROR(IF(C102="","",VLOOKUP(C102&amp;I102&amp;K102&amp;W102,※編集不可※選択項目!$U$18:$V$114,2,0)),"")</f>
        <v/>
      </c>
      <c r="Y102" s="129"/>
      <c r="Z102" s="160"/>
      <c r="AA102" s="161"/>
      <c r="AB102" s="162"/>
      <c r="AC102" s="163"/>
      <c r="AD102" s="147"/>
    </row>
    <row r="103" spans="1:30" s="4" customFormat="1" ht="24.95" customHeight="1" x14ac:dyDescent="0.15">
      <c r="A103" s="32">
        <f t="shared" si="7"/>
        <v>95</v>
      </c>
      <c r="B103" s="181" t="str">
        <f t="shared" si="8"/>
        <v/>
      </c>
      <c r="C103" s="126"/>
      <c r="D103" s="181" t="str">
        <f t="shared" si="9"/>
        <v/>
      </c>
      <c r="E103" s="181" t="str">
        <f t="shared" si="6"/>
        <v/>
      </c>
      <c r="F103" s="126"/>
      <c r="G103" s="126"/>
      <c r="H103" s="127"/>
      <c r="I103" s="33"/>
      <c r="J103" s="181" t="str">
        <f t="shared" si="10"/>
        <v/>
      </c>
      <c r="K103" s="33"/>
      <c r="L103" s="33"/>
      <c r="M103" s="164"/>
      <c r="N103" s="128"/>
      <c r="O103" s="165"/>
      <c r="P103" s="33"/>
      <c r="Q103" s="164"/>
      <c r="R103" s="128"/>
      <c r="S103" s="165"/>
      <c r="T103" s="146"/>
      <c r="U103" s="179" t="str">
        <f>_xlfn.IFNA(VLOOKUP(I103&amp;K103,※編集不可※選択項目!$S$3:$T$11,2,FALSE),"")</f>
        <v/>
      </c>
      <c r="V103" s="183"/>
      <c r="W103" s="34"/>
      <c r="X103" s="184" t="str">
        <f>IFERROR(IF(C103="","",VLOOKUP(C103&amp;I103&amp;K103&amp;W103,※編集不可※選択項目!$U$18:$V$114,2,0)),"")</f>
        <v/>
      </c>
      <c r="Y103" s="129"/>
      <c r="Z103" s="160"/>
      <c r="AA103" s="161"/>
      <c r="AB103" s="162"/>
      <c r="AC103" s="163"/>
      <c r="AD103" s="147"/>
    </row>
    <row r="104" spans="1:30" s="4" customFormat="1" ht="24.95" customHeight="1" x14ac:dyDescent="0.15">
      <c r="A104" s="32">
        <f t="shared" si="7"/>
        <v>96</v>
      </c>
      <c r="B104" s="181" t="str">
        <f t="shared" si="8"/>
        <v/>
      </c>
      <c r="C104" s="126"/>
      <c r="D104" s="181" t="str">
        <f t="shared" si="9"/>
        <v/>
      </c>
      <c r="E104" s="181" t="str">
        <f t="shared" si="6"/>
        <v/>
      </c>
      <c r="F104" s="126"/>
      <c r="G104" s="126"/>
      <c r="H104" s="127"/>
      <c r="I104" s="33"/>
      <c r="J104" s="181" t="str">
        <f t="shared" si="10"/>
        <v/>
      </c>
      <c r="K104" s="33"/>
      <c r="L104" s="33"/>
      <c r="M104" s="164"/>
      <c r="N104" s="128"/>
      <c r="O104" s="165"/>
      <c r="P104" s="33"/>
      <c r="Q104" s="164"/>
      <c r="R104" s="128"/>
      <c r="S104" s="165"/>
      <c r="T104" s="146"/>
      <c r="U104" s="179" t="str">
        <f>_xlfn.IFNA(VLOOKUP(I104&amp;K104,※編集不可※選択項目!$S$3:$T$11,2,FALSE),"")</f>
        <v/>
      </c>
      <c r="V104" s="183"/>
      <c r="W104" s="34"/>
      <c r="X104" s="184" t="str">
        <f>IFERROR(IF(C104="","",VLOOKUP(C104&amp;I104&amp;K104&amp;W104,※編集不可※選択項目!$U$18:$V$114,2,0)),"")</f>
        <v/>
      </c>
      <c r="Y104" s="129"/>
      <c r="Z104" s="160"/>
      <c r="AA104" s="161"/>
      <c r="AB104" s="162"/>
      <c r="AC104" s="163"/>
      <c r="AD104" s="147"/>
    </row>
    <row r="105" spans="1:30" s="4" customFormat="1" ht="24.95" customHeight="1" x14ac:dyDescent="0.15">
      <c r="A105" s="32">
        <f t="shared" si="7"/>
        <v>97</v>
      </c>
      <c r="B105" s="181" t="str">
        <f t="shared" si="8"/>
        <v/>
      </c>
      <c r="C105" s="126"/>
      <c r="D105" s="181" t="str">
        <f t="shared" si="9"/>
        <v/>
      </c>
      <c r="E105" s="181" t="str">
        <f t="shared" si="6"/>
        <v/>
      </c>
      <c r="F105" s="126"/>
      <c r="G105" s="126"/>
      <c r="H105" s="127"/>
      <c r="I105" s="33"/>
      <c r="J105" s="181" t="str">
        <f t="shared" si="10"/>
        <v/>
      </c>
      <c r="K105" s="33"/>
      <c r="L105" s="33"/>
      <c r="M105" s="164"/>
      <c r="N105" s="128"/>
      <c r="O105" s="165"/>
      <c r="P105" s="33"/>
      <c r="Q105" s="164"/>
      <c r="R105" s="128"/>
      <c r="S105" s="165"/>
      <c r="T105" s="146"/>
      <c r="U105" s="179" t="str">
        <f>_xlfn.IFNA(VLOOKUP(I105&amp;K105,※編集不可※選択項目!$S$3:$T$11,2,FALSE),"")</f>
        <v/>
      </c>
      <c r="V105" s="183"/>
      <c r="W105" s="34"/>
      <c r="X105" s="184" t="str">
        <f>IFERROR(IF(C105="","",VLOOKUP(C105&amp;I105&amp;K105&amp;W105,※編集不可※選択項目!$U$18:$V$114,2,0)),"")</f>
        <v/>
      </c>
      <c r="Y105" s="129"/>
      <c r="Z105" s="160"/>
      <c r="AA105" s="161"/>
      <c r="AB105" s="162"/>
      <c r="AC105" s="163"/>
      <c r="AD105" s="147"/>
    </row>
    <row r="106" spans="1:30" s="4" customFormat="1" ht="24.95" customHeight="1" x14ac:dyDescent="0.15">
      <c r="A106" s="32">
        <f t="shared" si="7"/>
        <v>98</v>
      </c>
      <c r="B106" s="181" t="str">
        <f t="shared" si="8"/>
        <v/>
      </c>
      <c r="C106" s="126"/>
      <c r="D106" s="181" t="str">
        <f t="shared" si="9"/>
        <v/>
      </c>
      <c r="E106" s="181" t="str">
        <f t="shared" si="6"/>
        <v/>
      </c>
      <c r="F106" s="126"/>
      <c r="G106" s="126"/>
      <c r="H106" s="127"/>
      <c r="I106" s="33"/>
      <c r="J106" s="181" t="str">
        <f t="shared" si="10"/>
        <v/>
      </c>
      <c r="K106" s="33"/>
      <c r="L106" s="33"/>
      <c r="M106" s="164"/>
      <c r="N106" s="128"/>
      <c r="O106" s="165"/>
      <c r="P106" s="33"/>
      <c r="Q106" s="164"/>
      <c r="R106" s="128"/>
      <c r="S106" s="165"/>
      <c r="T106" s="146"/>
      <c r="U106" s="179" t="str">
        <f>_xlfn.IFNA(VLOOKUP(I106&amp;K106,※編集不可※選択項目!$S$3:$T$11,2,FALSE),"")</f>
        <v/>
      </c>
      <c r="V106" s="183"/>
      <c r="W106" s="34"/>
      <c r="X106" s="184" t="str">
        <f>IFERROR(IF(C106="","",VLOOKUP(C106&amp;I106&amp;K106&amp;W106,※編集不可※選択項目!$U$18:$V$114,2,0)),"")</f>
        <v/>
      </c>
      <c r="Y106" s="129"/>
      <c r="Z106" s="160"/>
      <c r="AA106" s="161"/>
      <c r="AB106" s="162"/>
      <c r="AC106" s="163"/>
      <c r="AD106" s="147"/>
    </row>
    <row r="107" spans="1:30" s="4" customFormat="1" ht="24.95" customHeight="1" x14ac:dyDescent="0.15">
      <c r="A107" s="32">
        <f t="shared" si="7"/>
        <v>99</v>
      </c>
      <c r="B107" s="181" t="str">
        <f t="shared" si="8"/>
        <v/>
      </c>
      <c r="C107" s="126"/>
      <c r="D107" s="181" t="str">
        <f t="shared" si="9"/>
        <v/>
      </c>
      <c r="E107" s="181" t="str">
        <f t="shared" si="6"/>
        <v/>
      </c>
      <c r="F107" s="126"/>
      <c r="G107" s="126"/>
      <c r="H107" s="127"/>
      <c r="I107" s="33"/>
      <c r="J107" s="181" t="str">
        <f t="shared" si="10"/>
        <v/>
      </c>
      <c r="K107" s="33"/>
      <c r="L107" s="33"/>
      <c r="M107" s="164"/>
      <c r="N107" s="128"/>
      <c r="O107" s="165"/>
      <c r="P107" s="33"/>
      <c r="Q107" s="164"/>
      <c r="R107" s="128"/>
      <c r="S107" s="165"/>
      <c r="T107" s="146"/>
      <c r="U107" s="179" t="str">
        <f>_xlfn.IFNA(VLOOKUP(I107&amp;K107,※編集不可※選択項目!$S$3:$T$11,2,FALSE),"")</f>
        <v/>
      </c>
      <c r="V107" s="183"/>
      <c r="W107" s="34"/>
      <c r="X107" s="184" t="str">
        <f>IFERROR(IF(C107="","",VLOOKUP(C107&amp;I107&amp;K107&amp;W107,※編集不可※選択項目!$U$18:$V$114,2,0)),"")</f>
        <v/>
      </c>
      <c r="Y107" s="129"/>
      <c r="Z107" s="160"/>
      <c r="AA107" s="161"/>
      <c r="AB107" s="162"/>
      <c r="AC107" s="163"/>
      <c r="AD107" s="147"/>
    </row>
    <row r="108" spans="1:30" s="4" customFormat="1" ht="24.95" customHeight="1" x14ac:dyDescent="0.15">
      <c r="A108" s="32">
        <f t="shared" si="7"/>
        <v>100</v>
      </c>
      <c r="B108" s="181" t="str">
        <f t="shared" si="8"/>
        <v/>
      </c>
      <c r="C108" s="126"/>
      <c r="D108" s="181" t="str">
        <f t="shared" si="9"/>
        <v/>
      </c>
      <c r="E108" s="181" t="str">
        <f t="shared" si="6"/>
        <v/>
      </c>
      <c r="F108" s="126"/>
      <c r="G108" s="126"/>
      <c r="H108" s="127"/>
      <c r="I108" s="33"/>
      <c r="J108" s="181" t="str">
        <f t="shared" si="10"/>
        <v/>
      </c>
      <c r="K108" s="33"/>
      <c r="L108" s="33"/>
      <c r="M108" s="164"/>
      <c r="N108" s="128"/>
      <c r="O108" s="165"/>
      <c r="P108" s="33"/>
      <c r="Q108" s="164"/>
      <c r="R108" s="128"/>
      <c r="S108" s="165"/>
      <c r="T108" s="146"/>
      <c r="U108" s="179" t="str">
        <f>_xlfn.IFNA(VLOOKUP(I108&amp;K108,※編集不可※選択項目!$S$3:$T$11,2,FALSE),"")</f>
        <v/>
      </c>
      <c r="V108" s="183"/>
      <c r="W108" s="34"/>
      <c r="X108" s="184" t="str">
        <f>IFERROR(IF(C108="","",VLOOKUP(C108&amp;I108&amp;K108&amp;W108,※編集不可※選択項目!$U$18:$V$114,2,0)),"")</f>
        <v/>
      </c>
      <c r="Y108" s="129"/>
      <c r="Z108" s="160"/>
      <c r="AA108" s="161"/>
      <c r="AB108" s="162"/>
      <c r="AC108" s="163"/>
      <c r="AD108" s="147"/>
    </row>
    <row r="109" spans="1:30" s="4" customFormat="1" ht="24.95" customHeight="1" x14ac:dyDescent="0.15">
      <c r="A109" s="32">
        <f t="shared" si="7"/>
        <v>101</v>
      </c>
      <c r="B109" s="181" t="str">
        <f t="shared" si="8"/>
        <v/>
      </c>
      <c r="C109" s="126"/>
      <c r="D109" s="181" t="str">
        <f t="shared" si="9"/>
        <v/>
      </c>
      <c r="E109" s="181" t="str">
        <f t="shared" si="6"/>
        <v/>
      </c>
      <c r="F109" s="126"/>
      <c r="G109" s="126"/>
      <c r="H109" s="127"/>
      <c r="I109" s="33"/>
      <c r="J109" s="181" t="str">
        <f t="shared" si="10"/>
        <v/>
      </c>
      <c r="K109" s="33"/>
      <c r="L109" s="33"/>
      <c r="M109" s="164"/>
      <c r="N109" s="128"/>
      <c r="O109" s="165"/>
      <c r="P109" s="33"/>
      <c r="Q109" s="164"/>
      <c r="R109" s="128"/>
      <c r="S109" s="165"/>
      <c r="T109" s="146"/>
      <c r="U109" s="179" t="str">
        <f>_xlfn.IFNA(VLOOKUP(I109&amp;K109,※編集不可※選択項目!$S$3:$T$11,2,FALSE),"")</f>
        <v/>
      </c>
      <c r="V109" s="183"/>
      <c r="W109" s="34"/>
      <c r="X109" s="184" t="str">
        <f>IFERROR(IF(C109="","",VLOOKUP(C109&amp;I109&amp;K109&amp;W109,※編集不可※選択項目!$U$18:$V$114,2,0)),"")</f>
        <v/>
      </c>
      <c r="Y109" s="129"/>
      <c r="Z109" s="160"/>
      <c r="AA109" s="161"/>
      <c r="AB109" s="162"/>
      <c r="AC109" s="163"/>
      <c r="AD109" s="147"/>
    </row>
    <row r="110" spans="1:30" s="4" customFormat="1" ht="24.95" customHeight="1" x14ac:dyDescent="0.15">
      <c r="A110" s="32">
        <f t="shared" si="7"/>
        <v>102</v>
      </c>
      <c r="B110" s="181" t="str">
        <f t="shared" si="8"/>
        <v/>
      </c>
      <c r="C110" s="126"/>
      <c r="D110" s="181" t="str">
        <f t="shared" si="9"/>
        <v/>
      </c>
      <c r="E110" s="181" t="str">
        <f t="shared" si="6"/>
        <v/>
      </c>
      <c r="F110" s="126"/>
      <c r="G110" s="126"/>
      <c r="H110" s="127"/>
      <c r="I110" s="33"/>
      <c r="J110" s="181" t="str">
        <f t="shared" si="10"/>
        <v/>
      </c>
      <c r="K110" s="33"/>
      <c r="L110" s="33"/>
      <c r="M110" s="164"/>
      <c r="N110" s="128"/>
      <c r="O110" s="165"/>
      <c r="P110" s="33"/>
      <c r="Q110" s="164"/>
      <c r="R110" s="128"/>
      <c r="S110" s="165"/>
      <c r="T110" s="146"/>
      <c r="U110" s="179" t="str">
        <f>_xlfn.IFNA(VLOOKUP(I110&amp;K110,※編集不可※選択項目!$S$3:$T$11,2,FALSE),"")</f>
        <v/>
      </c>
      <c r="V110" s="183"/>
      <c r="W110" s="34"/>
      <c r="X110" s="184" t="str">
        <f>IFERROR(IF(C110="","",VLOOKUP(C110&amp;I110&amp;K110&amp;W110,※編集不可※選択項目!$U$18:$V$114,2,0)),"")</f>
        <v/>
      </c>
      <c r="Y110" s="129"/>
      <c r="Z110" s="160"/>
      <c r="AA110" s="161"/>
      <c r="AB110" s="162"/>
      <c r="AC110" s="163"/>
      <c r="AD110" s="147"/>
    </row>
    <row r="111" spans="1:30" s="4" customFormat="1" ht="24.95" customHeight="1" x14ac:dyDescent="0.15">
      <c r="A111" s="32">
        <f t="shared" si="7"/>
        <v>103</v>
      </c>
      <c r="B111" s="181" t="str">
        <f t="shared" si="8"/>
        <v/>
      </c>
      <c r="C111" s="126"/>
      <c r="D111" s="181" t="str">
        <f t="shared" si="9"/>
        <v/>
      </c>
      <c r="E111" s="181" t="str">
        <f t="shared" si="6"/>
        <v/>
      </c>
      <c r="F111" s="126"/>
      <c r="G111" s="126"/>
      <c r="H111" s="127"/>
      <c r="I111" s="33"/>
      <c r="J111" s="181" t="str">
        <f t="shared" si="10"/>
        <v/>
      </c>
      <c r="K111" s="33"/>
      <c r="L111" s="33"/>
      <c r="M111" s="164"/>
      <c r="N111" s="128"/>
      <c r="O111" s="165"/>
      <c r="P111" s="33"/>
      <c r="Q111" s="164"/>
      <c r="R111" s="128"/>
      <c r="S111" s="165"/>
      <c r="T111" s="146"/>
      <c r="U111" s="179" t="str">
        <f>_xlfn.IFNA(VLOOKUP(I111&amp;K111,※編集不可※選択項目!$S$3:$T$11,2,FALSE),"")</f>
        <v/>
      </c>
      <c r="V111" s="183"/>
      <c r="W111" s="34"/>
      <c r="X111" s="184" t="str">
        <f>IFERROR(IF(C111="","",VLOOKUP(C111&amp;I111&amp;K111&amp;W111,※編集不可※選択項目!$U$18:$V$114,2,0)),"")</f>
        <v/>
      </c>
      <c r="Y111" s="129"/>
      <c r="Z111" s="160"/>
      <c r="AA111" s="161"/>
      <c r="AB111" s="162"/>
      <c r="AC111" s="163"/>
      <c r="AD111" s="147"/>
    </row>
    <row r="112" spans="1:30" s="4" customFormat="1" ht="24.95" customHeight="1" x14ac:dyDescent="0.15">
      <c r="A112" s="32">
        <f t="shared" si="7"/>
        <v>104</v>
      </c>
      <c r="B112" s="181" t="str">
        <f t="shared" si="8"/>
        <v/>
      </c>
      <c r="C112" s="126"/>
      <c r="D112" s="181" t="str">
        <f t="shared" si="9"/>
        <v/>
      </c>
      <c r="E112" s="181" t="str">
        <f t="shared" si="6"/>
        <v/>
      </c>
      <c r="F112" s="126"/>
      <c r="G112" s="126"/>
      <c r="H112" s="127"/>
      <c r="I112" s="33"/>
      <c r="J112" s="181" t="str">
        <f t="shared" si="10"/>
        <v/>
      </c>
      <c r="K112" s="33"/>
      <c r="L112" s="33"/>
      <c r="M112" s="164"/>
      <c r="N112" s="128"/>
      <c r="O112" s="165"/>
      <c r="P112" s="33"/>
      <c r="Q112" s="164"/>
      <c r="R112" s="128"/>
      <c r="S112" s="165"/>
      <c r="T112" s="146"/>
      <c r="U112" s="179" t="str">
        <f>_xlfn.IFNA(VLOOKUP(I112&amp;K112,※編集不可※選択項目!$S$3:$T$11,2,FALSE),"")</f>
        <v/>
      </c>
      <c r="V112" s="183"/>
      <c r="W112" s="34"/>
      <c r="X112" s="184" t="str">
        <f>IFERROR(IF(C112="","",VLOOKUP(C112&amp;I112&amp;K112&amp;W112,※編集不可※選択項目!$U$18:$V$114,2,0)),"")</f>
        <v/>
      </c>
      <c r="Y112" s="129"/>
      <c r="Z112" s="160"/>
      <c r="AA112" s="161"/>
      <c r="AB112" s="162"/>
      <c r="AC112" s="163"/>
      <c r="AD112" s="147"/>
    </row>
    <row r="113" spans="1:30" s="4" customFormat="1" ht="24.95" customHeight="1" x14ac:dyDescent="0.15">
      <c r="A113" s="32">
        <f t="shared" si="7"/>
        <v>105</v>
      </c>
      <c r="B113" s="181" t="str">
        <f t="shared" si="8"/>
        <v/>
      </c>
      <c r="C113" s="126"/>
      <c r="D113" s="181" t="str">
        <f t="shared" si="9"/>
        <v/>
      </c>
      <c r="E113" s="181" t="str">
        <f t="shared" si="6"/>
        <v/>
      </c>
      <c r="F113" s="126"/>
      <c r="G113" s="126"/>
      <c r="H113" s="127"/>
      <c r="I113" s="33"/>
      <c r="J113" s="181" t="str">
        <f t="shared" si="10"/>
        <v/>
      </c>
      <c r="K113" s="33"/>
      <c r="L113" s="33"/>
      <c r="M113" s="164"/>
      <c r="N113" s="128"/>
      <c r="O113" s="165"/>
      <c r="P113" s="33"/>
      <c r="Q113" s="164"/>
      <c r="R113" s="128"/>
      <c r="S113" s="165"/>
      <c r="T113" s="146"/>
      <c r="U113" s="179" t="str">
        <f>_xlfn.IFNA(VLOOKUP(I113&amp;K113,※編集不可※選択項目!$S$3:$T$11,2,FALSE),"")</f>
        <v/>
      </c>
      <c r="V113" s="183"/>
      <c r="W113" s="34"/>
      <c r="X113" s="184" t="str">
        <f>IFERROR(IF(C113="","",VLOOKUP(C113&amp;I113&amp;K113&amp;W113,※編集不可※選択項目!$U$18:$V$114,2,0)),"")</f>
        <v/>
      </c>
      <c r="Y113" s="129"/>
      <c r="Z113" s="160"/>
      <c r="AA113" s="161"/>
      <c r="AB113" s="162"/>
      <c r="AC113" s="163"/>
      <c r="AD113" s="147"/>
    </row>
    <row r="114" spans="1:30" s="4" customFormat="1" ht="24.95" customHeight="1" x14ac:dyDescent="0.15">
      <c r="A114" s="32">
        <f t="shared" si="7"/>
        <v>106</v>
      </c>
      <c r="B114" s="181" t="str">
        <f t="shared" si="8"/>
        <v/>
      </c>
      <c r="C114" s="126"/>
      <c r="D114" s="181" t="str">
        <f t="shared" si="9"/>
        <v/>
      </c>
      <c r="E114" s="181" t="str">
        <f t="shared" si="6"/>
        <v/>
      </c>
      <c r="F114" s="126"/>
      <c r="G114" s="126"/>
      <c r="H114" s="127"/>
      <c r="I114" s="33"/>
      <c r="J114" s="181" t="str">
        <f t="shared" si="10"/>
        <v/>
      </c>
      <c r="K114" s="33"/>
      <c r="L114" s="33"/>
      <c r="M114" s="164"/>
      <c r="N114" s="128"/>
      <c r="O114" s="165"/>
      <c r="P114" s="33"/>
      <c r="Q114" s="164"/>
      <c r="R114" s="128"/>
      <c r="S114" s="165"/>
      <c r="T114" s="146"/>
      <c r="U114" s="179" t="str">
        <f>_xlfn.IFNA(VLOOKUP(I114&amp;K114,※編集不可※選択項目!$S$3:$T$11,2,FALSE),"")</f>
        <v/>
      </c>
      <c r="V114" s="183"/>
      <c r="W114" s="34"/>
      <c r="X114" s="184" t="str">
        <f>IFERROR(IF(C114="","",VLOOKUP(C114&amp;I114&amp;K114&amp;W114,※編集不可※選択項目!$U$18:$V$114,2,0)),"")</f>
        <v/>
      </c>
      <c r="Y114" s="129"/>
      <c r="Z114" s="160"/>
      <c r="AA114" s="161"/>
      <c r="AB114" s="162"/>
      <c r="AC114" s="163"/>
      <c r="AD114" s="147"/>
    </row>
    <row r="115" spans="1:30" s="4" customFormat="1" ht="24.95" customHeight="1" x14ac:dyDescent="0.15">
      <c r="A115" s="32">
        <f t="shared" si="7"/>
        <v>107</v>
      </c>
      <c r="B115" s="181" t="str">
        <f t="shared" si="8"/>
        <v/>
      </c>
      <c r="C115" s="126"/>
      <c r="D115" s="181" t="str">
        <f t="shared" si="9"/>
        <v/>
      </c>
      <c r="E115" s="181" t="str">
        <f t="shared" si="6"/>
        <v/>
      </c>
      <c r="F115" s="126"/>
      <c r="G115" s="126"/>
      <c r="H115" s="127"/>
      <c r="I115" s="33"/>
      <c r="J115" s="181" t="str">
        <f t="shared" si="10"/>
        <v/>
      </c>
      <c r="K115" s="33"/>
      <c r="L115" s="33"/>
      <c r="M115" s="164"/>
      <c r="N115" s="128"/>
      <c r="O115" s="165"/>
      <c r="P115" s="33"/>
      <c r="Q115" s="164"/>
      <c r="R115" s="128"/>
      <c r="S115" s="165"/>
      <c r="T115" s="146"/>
      <c r="U115" s="179" t="str">
        <f>_xlfn.IFNA(VLOOKUP(I115&amp;K115,※編集不可※選択項目!$S$3:$T$11,2,FALSE),"")</f>
        <v/>
      </c>
      <c r="V115" s="183"/>
      <c r="W115" s="34"/>
      <c r="X115" s="184" t="str">
        <f>IFERROR(IF(C115="","",VLOOKUP(C115&amp;I115&amp;K115&amp;W115,※編集不可※選択項目!$U$18:$V$114,2,0)),"")</f>
        <v/>
      </c>
      <c r="Y115" s="129"/>
      <c r="Z115" s="160"/>
      <c r="AA115" s="161"/>
      <c r="AB115" s="162"/>
      <c r="AC115" s="163"/>
      <c r="AD115" s="147"/>
    </row>
    <row r="116" spans="1:30" s="4" customFormat="1" ht="24.95" customHeight="1" x14ac:dyDescent="0.15">
      <c r="A116" s="32">
        <f t="shared" si="7"/>
        <v>108</v>
      </c>
      <c r="B116" s="181" t="str">
        <f t="shared" si="8"/>
        <v/>
      </c>
      <c r="C116" s="126"/>
      <c r="D116" s="181" t="str">
        <f t="shared" si="9"/>
        <v/>
      </c>
      <c r="E116" s="181" t="str">
        <f t="shared" si="6"/>
        <v/>
      </c>
      <c r="F116" s="126"/>
      <c r="G116" s="126"/>
      <c r="H116" s="127"/>
      <c r="I116" s="33"/>
      <c r="J116" s="181" t="str">
        <f t="shared" si="10"/>
        <v/>
      </c>
      <c r="K116" s="33"/>
      <c r="L116" s="33"/>
      <c r="M116" s="164"/>
      <c r="N116" s="128"/>
      <c r="O116" s="165"/>
      <c r="P116" s="33"/>
      <c r="Q116" s="164"/>
      <c r="R116" s="128"/>
      <c r="S116" s="165"/>
      <c r="T116" s="146"/>
      <c r="U116" s="179" t="str">
        <f>_xlfn.IFNA(VLOOKUP(I116&amp;K116,※編集不可※選択項目!$S$3:$T$11,2,FALSE),"")</f>
        <v/>
      </c>
      <c r="V116" s="183"/>
      <c r="W116" s="34"/>
      <c r="X116" s="184" t="str">
        <f>IFERROR(IF(C116="","",VLOOKUP(C116&amp;I116&amp;K116&amp;W116,※編集不可※選択項目!$U$18:$V$114,2,0)),"")</f>
        <v/>
      </c>
      <c r="Y116" s="129"/>
      <c r="Z116" s="160"/>
      <c r="AA116" s="161"/>
      <c r="AB116" s="162"/>
      <c r="AC116" s="163"/>
      <c r="AD116" s="147"/>
    </row>
    <row r="117" spans="1:30" s="4" customFormat="1" ht="24.95" customHeight="1" x14ac:dyDescent="0.15">
      <c r="A117" s="32">
        <f t="shared" si="7"/>
        <v>109</v>
      </c>
      <c r="B117" s="181" t="str">
        <f t="shared" si="8"/>
        <v/>
      </c>
      <c r="C117" s="126"/>
      <c r="D117" s="181" t="str">
        <f t="shared" si="9"/>
        <v/>
      </c>
      <c r="E117" s="181" t="str">
        <f t="shared" si="6"/>
        <v/>
      </c>
      <c r="F117" s="126"/>
      <c r="G117" s="126"/>
      <c r="H117" s="127"/>
      <c r="I117" s="33"/>
      <c r="J117" s="181" t="str">
        <f t="shared" si="10"/>
        <v/>
      </c>
      <c r="K117" s="33"/>
      <c r="L117" s="33"/>
      <c r="M117" s="164"/>
      <c r="N117" s="128"/>
      <c r="O117" s="165"/>
      <c r="P117" s="33"/>
      <c r="Q117" s="164"/>
      <c r="R117" s="128"/>
      <c r="S117" s="165"/>
      <c r="T117" s="146"/>
      <c r="U117" s="179" t="str">
        <f>_xlfn.IFNA(VLOOKUP(I117&amp;K117,※編集不可※選択項目!$S$3:$T$11,2,FALSE),"")</f>
        <v/>
      </c>
      <c r="V117" s="183"/>
      <c r="W117" s="34"/>
      <c r="X117" s="184" t="str">
        <f>IFERROR(IF(C117="","",VLOOKUP(C117&amp;I117&amp;K117&amp;W117,※編集不可※選択項目!$U$18:$V$114,2,0)),"")</f>
        <v/>
      </c>
      <c r="Y117" s="129"/>
      <c r="Z117" s="160"/>
      <c r="AA117" s="161"/>
      <c r="AB117" s="162"/>
      <c r="AC117" s="163"/>
      <c r="AD117" s="147"/>
    </row>
    <row r="118" spans="1:30" s="4" customFormat="1" ht="24.95" customHeight="1" x14ac:dyDescent="0.15">
      <c r="A118" s="32">
        <f t="shared" si="7"/>
        <v>110</v>
      </c>
      <c r="B118" s="181" t="str">
        <f t="shared" si="8"/>
        <v/>
      </c>
      <c r="C118" s="126"/>
      <c r="D118" s="181" t="str">
        <f t="shared" si="9"/>
        <v/>
      </c>
      <c r="E118" s="181" t="str">
        <f t="shared" si="6"/>
        <v/>
      </c>
      <c r="F118" s="126"/>
      <c r="G118" s="126"/>
      <c r="H118" s="127"/>
      <c r="I118" s="33"/>
      <c r="J118" s="181" t="str">
        <f t="shared" si="10"/>
        <v/>
      </c>
      <c r="K118" s="33"/>
      <c r="L118" s="33"/>
      <c r="M118" s="164"/>
      <c r="N118" s="128"/>
      <c r="O118" s="165"/>
      <c r="P118" s="33"/>
      <c r="Q118" s="164"/>
      <c r="R118" s="128"/>
      <c r="S118" s="165"/>
      <c r="T118" s="146"/>
      <c r="U118" s="179" t="str">
        <f>_xlfn.IFNA(VLOOKUP(I118&amp;K118,※編集不可※選択項目!$S$3:$T$11,2,FALSE),"")</f>
        <v/>
      </c>
      <c r="V118" s="183"/>
      <c r="W118" s="34"/>
      <c r="X118" s="184" t="str">
        <f>IFERROR(IF(C118="","",VLOOKUP(C118&amp;I118&amp;K118&amp;W118,※編集不可※選択項目!$U$18:$V$114,2,0)),"")</f>
        <v/>
      </c>
      <c r="Y118" s="129"/>
      <c r="Z118" s="160"/>
      <c r="AA118" s="161"/>
      <c r="AB118" s="162"/>
      <c r="AC118" s="163"/>
      <c r="AD118" s="147"/>
    </row>
    <row r="119" spans="1:30" s="4" customFormat="1" ht="24.95" customHeight="1" x14ac:dyDescent="0.15">
      <c r="A119" s="32">
        <f t="shared" si="7"/>
        <v>111</v>
      </c>
      <c r="B119" s="181" t="str">
        <f t="shared" si="8"/>
        <v/>
      </c>
      <c r="C119" s="126"/>
      <c r="D119" s="181" t="str">
        <f t="shared" si="9"/>
        <v/>
      </c>
      <c r="E119" s="181" t="str">
        <f t="shared" si="6"/>
        <v/>
      </c>
      <c r="F119" s="126"/>
      <c r="G119" s="126"/>
      <c r="H119" s="127"/>
      <c r="I119" s="33"/>
      <c r="J119" s="181" t="str">
        <f t="shared" si="10"/>
        <v/>
      </c>
      <c r="K119" s="33"/>
      <c r="L119" s="33"/>
      <c r="M119" s="164"/>
      <c r="N119" s="128"/>
      <c r="O119" s="165"/>
      <c r="P119" s="33"/>
      <c r="Q119" s="164"/>
      <c r="R119" s="128"/>
      <c r="S119" s="165"/>
      <c r="T119" s="146"/>
      <c r="U119" s="179" t="str">
        <f>_xlfn.IFNA(VLOOKUP(I119&amp;K119,※編集不可※選択項目!$S$3:$T$11,2,FALSE),"")</f>
        <v/>
      </c>
      <c r="V119" s="183"/>
      <c r="W119" s="34"/>
      <c r="X119" s="184" t="str">
        <f>IFERROR(IF(C119="","",VLOOKUP(C119&amp;I119&amp;K119&amp;W119,※編集不可※選択項目!$U$18:$V$114,2,0)),"")</f>
        <v/>
      </c>
      <c r="Y119" s="129"/>
      <c r="Z119" s="160"/>
      <c r="AA119" s="161"/>
      <c r="AB119" s="162"/>
      <c r="AC119" s="163"/>
      <c r="AD119" s="147"/>
    </row>
    <row r="120" spans="1:30" s="4" customFormat="1" ht="24.95" customHeight="1" x14ac:dyDescent="0.15">
      <c r="A120" s="32">
        <f t="shared" si="7"/>
        <v>112</v>
      </c>
      <c r="B120" s="181" t="str">
        <f t="shared" si="8"/>
        <v/>
      </c>
      <c r="C120" s="126"/>
      <c r="D120" s="181" t="str">
        <f t="shared" si="9"/>
        <v/>
      </c>
      <c r="E120" s="181" t="str">
        <f t="shared" si="6"/>
        <v/>
      </c>
      <c r="F120" s="126"/>
      <c r="G120" s="126"/>
      <c r="H120" s="127"/>
      <c r="I120" s="33"/>
      <c r="J120" s="181" t="str">
        <f t="shared" si="10"/>
        <v/>
      </c>
      <c r="K120" s="33"/>
      <c r="L120" s="33"/>
      <c r="M120" s="164"/>
      <c r="N120" s="128"/>
      <c r="O120" s="165"/>
      <c r="P120" s="33"/>
      <c r="Q120" s="164"/>
      <c r="R120" s="128"/>
      <c r="S120" s="165"/>
      <c r="T120" s="146"/>
      <c r="U120" s="179" t="str">
        <f>_xlfn.IFNA(VLOOKUP(I120&amp;K120,※編集不可※選択項目!$S$3:$T$11,2,FALSE),"")</f>
        <v/>
      </c>
      <c r="V120" s="183"/>
      <c r="W120" s="34"/>
      <c r="X120" s="184" t="str">
        <f>IFERROR(IF(C120="","",VLOOKUP(C120&amp;I120&amp;K120&amp;W120,※編集不可※選択項目!$U$18:$V$114,2,0)),"")</f>
        <v/>
      </c>
      <c r="Y120" s="129"/>
      <c r="Z120" s="160"/>
      <c r="AA120" s="161"/>
      <c r="AB120" s="162"/>
      <c r="AC120" s="163"/>
      <c r="AD120" s="147"/>
    </row>
    <row r="121" spans="1:30" s="4" customFormat="1" ht="24.95" customHeight="1" x14ac:dyDescent="0.15">
      <c r="A121" s="32">
        <f t="shared" si="7"/>
        <v>113</v>
      </c>
      <c r="B121" s="181" t="str">
        <f t="shared" si="8"/>
        <v/>
      </c>
      <c r="C121" s="126"/>
      <c r="D121" s="181" t="str">
        <f t="shared" si="9"/>
        <v/>
      </c>
      <c r="E121" s="181" t="str">
        <f t="shared" si="6"/>
        <v/>
      </c>
      <c r="F121" s="126"/>
      <c r="G121" s="126"/>
      <c r="H121" s="127"/>
      <c r="I121" s="33"/>
      <c r="J121" s="181" t="str">
        <f t="shared" si="10"/>
        <v/>
      </c>
      <c r="K121" s="33"/>
      <c r="L121" s="33"/>
      <c r="M121" s="164"/>
      <c r="N121" s="128"/>
      <c r="O121" s="165"/>
      <c r="P121" s="33"/>
      <c r="Q121" s="164"/>
      <c r="R121" s="128"/>
      <c r="S121" s="165"/>
      <c r="T121" s="146"/>
      <c r="U121" s="179" t="str">
        <f>_xlfn.IFNA(VLOOKUP(I121&amp;K121,※編集不可※選択項目!$S$3:$T$11,2,FALSE),"")</f>
        <v/>
      </c>
      <c r="V121" s="183"/>
      <c r="W121" s="34"/>
      <c r="X121" s="184" t="str">
        <f>IFERROR(IF(C121="","",VLOOKUP(C121&amp;I121&amp;K121&amp;W121,※編集不可※選択項目!$U$18:$V$114,2,0)),"")</f>
        <v/>
      </c>
      <c r="Y121" s="129"/>
      <c r="Z121" s="160"/>
      <c r="AA121" s="161"/>
      <c r="AB121" s="162"/>
      <c r="AC121" s="163"/>
      <c r="AD121" s="147"/>
    </row>
    <row r="122" spans="1:30" s="4" customFormat="1" ht="24.95" customHeight="1" x14ac:dyDescent="0.15">
      <c r="A122" s="32">
        <f t="shared" si="7"/>
        <v>114</v>
      </c>
      <c r="B122" s="181" t="str">
        <f t="shared" si="8"/>
        <v/>
      </c>
      <c r="C122" s="126"/>
      <c r="D122" s="181" t="str">
        <f t="shared" si="9"/>
        <v/>
      </c>
      <c r="E122" s="181" t="str">
        <f t="shared" si="6"/>
        <v/>
      </c>
      <c r="F122" s="126"/>
      <c r="G122" s="126"/>
      <c r="H122" s="127"/>
      <c r="I122" s="33"/>
      <c r="J122" s="181" t="str">
        <f t="shared" si="10"/>
        <v/>
      </c>
      <c r="K122" s="33"/>
      <c r="L122" s="33"/>
      <c r="M122" s="164"/>
      <c r="N122" s="128"/>
      <c r="O122" s="165"/>
      <c r="P122" s="33"/>
      <c r="Q122" s="164"/>
      <c r="R122" s="128"/>
      <c r="S122" s="165"/>
      <c r="T122" s="146"/>
      <c r="U122" s="179" t="str">
        <f>_xlfn.IFNA(VLOOKUP(I122&amp;K122,※編集不可※選択項目!$S$3:$T$11,2,FALSE),"")</f>
        <v/>
      </c>
      <c r="V122" s="183"/>
      <c r="W122" s="34"/>
      <c r="X122" s="184" t="str">
        <f>IFERROR(IF(C122="","",VLOOKUP(C122&amp;I122&amp;K122&amp;W122,※編集不可※選択項目!$U$18:$V$114,2,0)),"")</f>
        <v/>
      </c>
      <c r="Y122" s="129"/>
      <c r="Z122" s="160"/>
      <c r="AA122" s="161"/>
      <c r="AB122" s="162"/>
      <c r="AC122" s="163"/>
      <c r="AD122" s="147"/>
    </row>
    <row r="123" spans="1:30" s="4" customFormat="1" ht="24.95" customHeight="1" x14ac:dyDescent="0.15">
      <c r="A123" s="32">
        <f t="shared" si="7"/>
        <v>115</v>
      </c>
      <c r="B123" s="181" t="str">
        <f t="shared" si="8"/>
        <v/>
      </c>
      <c r="C123" s="126"/>
      <c r="D123" s="181" t="str">
        <f t="shared" si="9"/>
        <v/>
      </c>
      <c r="E123" s="181" t="str">
        <f t="shared" si="6"/>
        <v/>
      </c>
      <c r="F123" s="126"/>
      <c r="G123" s="126"/>
      <c r="H123" s="127"/>
      <c r="I123" s="33"/>
      <c r="J123" s="181" t="str">
        <f t="shared" si="10"/>
        <v/>
      </c>
      <c r="K123" s="33"/>
      <c r="L123" s="33"/>
      <c r="M123" s="164"/>
      <c r="N123" s="128"/>
      <c r="O123" s="165"/>
      <c r="P123" s="33"/>
      <c r="Q123" s="164"/>
      <c r="R123" s="128"/>
      <c r="S123" s="165"/>
      <c r="T123" s="146"/>
      <c r="U123" s="179" t="str">
        <f>_xlfn.IFNA(VLOOKUP(I123&amp;K123,※編集不可※選択項目!$S$3:$T$11,2,FALSE),"")</f>
        <v/>
      </c>
      <c r="V123" s="183"/>
      <c r="W123" s="34"/>
      <c r="X123" s="184" t="str">
        <f>IFERROR(IF(C123="","",VLOOKUP(C123&amp;I123&amp;K123&amp;W123,※編集不可※選択項目!$U$18:$V$114,2,0)),"")</f>
        <v/>
      </c>
      <c r="Y123" s="129"/>
      <c r="Z123" s="160"/>
      <c r="AA123" s="161"/>
      <c r="AB123" s="162"/>
      <c r="AC123" s="163"/>
      <c r="AD123" s="147"/>
    </row>
    <row r="124" spans="1:30" s="4" customFormat="1" ht="24.95" customHeight="1" x14ac:dyDescent="0.15">
      <c r="A124" s="32">
        <f t="shared" si="7"/>
        <v>116</v>
      </c>
      <c r="B124" s="181" t="str">
        <f t="shared" si="8"/>
        <v/>
      </c>
      <c r="C124" s="126"/>
      <c r="D124" s="181" t="str">
        <f t="shared" si="9"/>
        <v/>
      </c>
      <c r="E124" s="181" t="str">
        <f t="shared" si="6"/>
        <v/>
      </c>
      <c r="F124" s="126"/>
      <c r="G124" s="126"/>
      <c r="H124" s="127"/>
      <c r="I124" s="33"/>
      <c r="J124" s="181" t="str">
        <f t="shared" si="10"/>
        <v/>
      </c>
      <c r="K124" s="33"/>
      <c r="L124" s="33"/>
      <c r="M124" s="164"/>
      <c r="N124" s="128"/>
      <c r="O124" s="165"/>
      <c r="P124" s="33"/>
      <c r="Q124" s="164"/>
      <c r="R124" s="128"/>
      <c r="S124" s="165"/>
      <c r="T124" s="146"/>
      <c r="U124" s="179" t="str">
        <f>_xlfn.IFNA(VLOOKUP(I124&amp;K124,※編集不可※選択項目!$S$3:$T$11,2,FALSE),"")</f>
        <v/>
      </c>
      <c r="V124" s="183"/>
      <c r="W124" s="34"/>
      <c r="X124" s="184" t="str">
        <f>IFERROR(IF(C124="","",VLOOKUP(C124&amp;I124&amp;K124&amp;W124,※編集不可※選択項目!$U$18:$V$114,2,0)),"")</f>
        <v/>
      </c>
      <c r="Y124" s="129"/>
      <c r="Z124" s="160"/>
      <c r="AA124" s="161"/>
      <c r="AB124" s="162"/>
      <c r="AC124" s="163"/>
      <c r="AD124" s="147"/>
    </row>
    <row r="125" spans="1:30" s="4" customFormat="1" ht="24.95" customHeight="1" x14ac:dyDescent="0.15">
      <c r="A125" s="32">
        <f t="shared" si="7"/>
        <v>117</v>
      </c>
      <c r="B125" s="181" t="str">
        <f t="shared" si="8"/>
        <v/>
      </c>
      <c r="C125" s="126"/>
      <c r="D125" s="181" t="str">
        <f t="shared" si="9"/>
        <v/>
      </c>
      <c r="E125" s="181" t="str">
        <f t="shared" si="6"/>
        <v/>
      </c>
      <c r="F125" s="126"/>
      <c r="G125" s="126"/>
      <c r="H125" s="127"/>
      <c r="I125" s="33"/>
      <c r="J125" s="181" t="str">
        <f t="shared" si="10"/>
        <v/>
      </c>
      <c r="K125" s="33"/>
      <c r="L125" s="33"/>
      <c r="M125" s="164"/>
      <c r="N125" s="128"/>
      <c r="O125" s="165"/>
      <c r="P125" s="33"/>
      <c r="Q125" s="164"/>
      <c r="R125" s="128"/>
      <c r="S125" s="165"/>
      <c r="T125" s="146"/>
      <c r="U125" s="179" t="str">
        <f>_xlfn.IFNA(VLOOKUP(I125&amp;K125,※編集不可※選択項目!$S$3:$T$11,2,FALSE),"")</f>
        <v/>
      </c>
      <c r="V125" s="183"/>
      <c r="W125" s="34"/>
      <c r="X125" s="184" t="str">
        <f>IFERROR(IF(C125="","",VLOOKUP(C125&amp;I125&amp;K125&amp;W125,※編集不可※選択項目!$U$18:$V$114,2,0)),"")</f>
        <v/>
      </c>
      <c r="Y125" s="129"/>
      <c r="Z125" s="160"/>
      <c r="AA125" s="161"/>
      <c r="AB125" s="162"/>
      <c r="AC125" s="163"/>
      <c r="AD125" s="147"/>
    </row>
    <row r="126" spans="1:30" s="4" customFormat="1" ht="24.95" customHeight="1" x14ac:dyDescent="0.15">
      <c r="A126" s="32">
        <f t="shared" si="7"/>
        <v>118</v>
      </c>
      <c r="B126" s="181" t="str">
        <f t="shared" si="8"/>
        <v/>
      </c>
      <c r="C126" s="126"/>
      <c r="D126" s="181" t="str">
        <f t="shared" si="9"/>
        <v/>
      </c>
      <c r="E126" s="181" t="str">
        <f t="shared" si="6"/>
        <v/>
      </c>
      <c r="F126" s="126"/>
      <c r="G126" s="126"/>
      <c r="H126" s="127"/>
      <c r="I126" s="33"/>
      <c r="J126" s="181" t="str">
        <f t="shared" si="10"/>
        <v/>
      </c>
      <c r="K126" s="33"/>
      <c r="L126" s="33"/>
      <c r="M126" s="164"/>
      <c r="N126" s="128"/>
      <c r="O126" s="165"/>
      <c r="P126" s="33"/>
      <c r="Q126" s="164"/>
      <c r="R126" s="128"/>
      <c r="S126" s="165"/>
      <c r="T126" s="146"/>
      <c r="U126" s="179" t="str">
        <f>_xlfn.IFNA(VLOOKUP(I126&amp;K126,※編集不可※選択項目!$S$3:$T$11,2,FALSE),"")</f>
        <v/>
      </c>
      <c r="V126" s="183"/>
      <c r="W126" s="34"/>
      <c r="X126" s="184" t="str">
        <f>IFERROR(IF(C126="","",VLOOKUP(C126&amp;I126&amp;K126&amp;W126,※編集不可※選択項目!$U$18:$V$114,2,0)),"")</f>
        <v/>
      </c>
      <c r="Y126" s="129"/>
      <c r="Z126" s="160"/>
      <c r="AA126" s="161"/>
      <c r="AB126" s="162"/>
      <c r="AC126" s="163"/>
      <c r="AD126" s="147"/>
    </row>
    <row r="127" spans="1:30" s="4" customFormat="1" ht="24.95" customHeight="1" x14ac:dyDescent="0.15">
      <c r="A127" s="32">
        <f t="shared" si="7"/>
        <v>119</v>
      </c>
      <c r="B127" s="181" t="str">
        <f t="shared" si="8"/>
        <v/>
      </c>
      <c r="C127" s="126"/>
      <c r="D127" s="181" t="str">
        <f t="shared" si="9"/>
        <v/>
      </c>
      <c r="E127" s="181" t="str">
        <f t="shared" si="6"/>
        <v/>
      </c>
      <c r="F127" s="126"/>
      <c r="G127" s="126"/>
      <c r="H127" s="127"/>
      <c r="I127" s="33"/>
      <c r="J127" s="181" t="str">
        <f t="shared" si="10"/>
        <v/>
      </c>
      <c r="K127" s="33"/>
      <c r="L127" s="33"/>
      <c r="M127" s="164"/>
      <c r="N127" s="128"/>
      <c r="O127" s="165"/>
      <c r="P127" s="33"/>
      <c r="Q127" s="164"/>
      <c r="R127" s="128"/>
      <c r="S127" s="165"/>
      <c r="T127" s="146"/>
      <c r="U127" s="179" t="str">
        <f>_xlfn.IFNA(VLOOKUP(I127&amp;K127,※編集不可※選択項目!$S$3:$T$11,2,FALSE),"")</f>
        <v/>
      </c>
      <c r="V127" s="183"/>
      <c r="W127" s="34"/>
      <c r="X127" s="184" t="str">
        <f>IFERROR(IF(C127="","",VLOOKUP(C127&amp;I127&amp;K127&amp;W127,※編集不可※選択項目!$U$18:$V$114,2,0)),"")</f>
        <v/>
      </c>
      <c r="Y127" s="129"/>
      <c r="Z127" s="160"/>
      <c r="AA127" s="161"/>
      <c r="AB127" s="162"/>
      <c r="AC127" s="163"/>
      <c r="AD127" s="147"/>
    </row>
    <row r="128" spans="1:30" s="4" customFormat="1" ht="24.95" customHeight="1" x14ac:dyDescent="0.15">
      <c r="A128" s="32">
        <f t="shared" si="7"/>
        <v>120</v>
      </c>
      <c r="B128" s="181" t="str">
        <f t="shared" si="8"/>
        <v/>
      </c>
      <c r="C128" s="126"/>
      <c r="D128" s="181" t="str">
        <f t="shared" si="9"/>
        <v/>
      </c>
      <c r="E128" s="181" t="str">
        <f t="shared" si="6"/>
        <v/>
      </c>
      <c r="F128" s="126"/>
      <c r="G128" s="126"/>
      <c r="H128" s="127"/>
      <c r="I128" s="33"/>
      <c r="J128" s="181" t="str">
        <f t="shared" si="10"/>
        <v/>
      </c>
      <c r="K128" s="33"/>
      <c r="L128" s="33"/>
      <c r="M128" s="164"/>
      <c r="N128" s="128"/>
      <c r="O128" s="165"/>
      <c r="P128" s="33"/>
      <c r="Q128" s="164"/>
      <c r="R128" s="128"/>
      <c r="S128" s="165"/>
      <c r="T128" s="146"/>
      <c r="U128" s="179" t="str">
        <f>_xlfn.IFNA(VLOOKUP(I128&amp;K128,※編集不可※選択項目!$S$3:$T$11,2,FALSE),"")</f>
        <v/>
      </c>
      <c r="V128" s="183"/>
      <c r="W128" s="34"/>
      <c r="X128" s="184" t="str">
        <f>IFERROR(IF(C128="","",VLOOKUP(C128&amp;I128&amp;K128&amp;W128,※編集不可※選択項目!$U$18:$V$114,2,0)),"")</f>
        <v/>
      </c>
      <c r="Y128" s="129"/>
      <c r="Z128" s="160"/>
      <c r="AA128" s="161"/>
      <c r="AB128" s="162"/>
      <c r="AC128" s="163"/>
      <c r="AD128" s="147"/>
    </row>
    <row r="129" spans="1:30" s="4" customFormat="1" ht="24.95" customHeight="1" x14ac:dyDescent="0.15">
      <c r="A129" s="32">
        <f t="shared" si="7"/>
        <v>121</v>
      </c>
      <c r="B129" s="181" t="str">
        <f t="shared" si="8"/>
        <v/>
      </c>
      <c r="C129" s="126"/>
      <c r="D129" s="181" t="str">
        <f t="shared" si="9"/>
        <v/>
      </c>
      <c r="E129" s="181" t="str">
        <f t="shared" si="6"/>
        <v/>
      </c>
      <c r="F129" s="126"/>
      <c r="G129" s="126"/>
      <c r="H129" s="127"/>
      <c r="I129" s="33"/>
      <c r="J129" s="181" t="str">
        <f t="shared" si="10"/>
        <v/>
      </c>
      <c r="K129" s="33"/>
      <c r="L129" s="33"/>
      <c r="M129" s="164"/>
      <c r="N129" s="128"/>
      <c r="O129" s="165"/>
      <c r="P129" s="33"/>
      <c r="Q129" s="164"/>
      <c r="R129" s="128"/>
      <c r="S129" s="165"/>
      <c r="T129" s="146"/>
      <c r="U129" s="179" t="str">
        <f>_xlfn.IFNA(VLOOKUP(I129&amp;K129,※編集不可※選択項目!$S$3:$T$11,2,FALSE),"")</f>
        <v/>
      </c>
      <c r="V129" s="183"/>
      <c r="W129" s="34"/>
      <c r="X129" s="184" t="str">
        <f>IFERROR(IF(C129="","",VLOOKUP(C129&amp;I129&amp;K129&amp;W129,※編集不可※選択項目!$U$18:$V$114,2,0)),"")</f>
        <v/>
      </c>
      <c r="Y129" s="129"/>
      <c r="Z129" s="160"/>
      <c r="AA129" s="161"/>
      <c r="AB129" s="162"/>
      <c r="AC129" s="163"/>
      <c r="AD129" s="147"/>
    </row>
    <row r="130" spans="1:30" s="4" customFormat="1" ht="24.95" customHeight="1" x14ac:dyDescent="0.15">
      <c r="A130" s="32">
        <f t="shared" si="7"/>
        <v>122</v>
      </c>
      <c r="B130" s="181" t="str">
        <f t="shared" si="8"/>
        <v/>
      </c>
      <c r="C130" s="126"/>
      <c r="D130" s="181" t="str">
        <f t="shared" si="9"/>
        <v/>
      </c>
      <c r="E130" s="181" t="str">
        <f t="shared" si="6"/>
        <v/>
      </c>
      <c r="F130" s="126"/>
      <c r="G130" s="126"/>
      <c r="H130" s="127"/>
      <c r="I130" s="33"/>
      <c r="J130" s="181" t="str">
        <f t="shared" si="10"/>
        <v/>
      </c>
      <c r="K130" s="33"/>
      <c r="L130" s="33"/>
      <c r="M130" s="164"/>
      <c r="N130" s="128"/>
      <c r="O130" s="165"/>
      <c r="P130" s="33"/>
      <c r="Q130" s="164"/>
      <c r="R130" s="128"/>
      <c r="S130" s="165"/>
      <c r="T130" s="146"/>
      <c r="U130" s="179" t="str">
        <f>_xlfn.IFNA(VLOOKUP(I130&amp;K130,※編集不可※選択項目!$S$3:$T$11,2,FALSE),"")</f>
        <v/>
      </c>
      <c r="V130" s="183"/>
      <c r="W130" s="34"/>
      <c r="X130" s="184" t="str">
        <f>IFERROR(IF(C130="","",VLOOKUP(C130&amp;I130&amp;K130&amp;W130,※編集不可※選択項目!$U$18:$V$114,2,0)),"")</f>
        <v/>
      </c>
      <c r="Y130" s="129"/>
      <c r="Z130" s="160"/>
      <c r="AA130" s="161"/>
      <c r="AB130" s="162"/>
      <c r="AC130" s="163"/>
      <c r="AD130" s="147"/>
    </row>
    <row r="131" spans="1:30" s="4" customFormat="1" ht="24.95" customHeight="1" x14ac:dyDescent="0.15">
      <c r="A131" s="32">
        <f t="shared" si="7"/>
        <v>123</v>
      </c>
      <c r="B131" s="181" t="str">
        <f t="shared" si="8"/>
        <v/>
      </c>
      <c r="C131" s="126"/>
      <c r="D131" s="181" t="str">
        <f t="shared" si="9"/>
        <v/>
      </c>
      <c r="E131" s="181" t="str">
        <f t="shared" si="6"/>
        <v/>
      </c>
      <c r="F131" s="126"/>
      <c r="G131" s="126"/>
      <c r="H131" s="127"/>
      <c r="I131" s="33"/>
      <c r="J131" s="181" t="str">
        <f t="shared" si="10"/>
        <v/>
      </c>
      <c r="K131" s="33"/>
      <c r="L131" s="33"/>
      <c r="M131" s="164"/>
      <c r="N131" s="128"/>
      <c r="O131" s="165"/>
      <c r="P131" s="33"/>
      <c r="Q131" s="164"/>
      <c r="R131" s="128"/>
      <c r="S131" s="165"/>
      <c r="T131" s="146"/>
      <c r="U131" s="179" t="str">
        <f>_xlfn.IFNA(VLOOKUP(I131&amp;K131,※編集不可※選択項目!$S$3:$T$11,2,FALSE),"")</f>
        <v/>
      </c>
      <c r="V131" s="183"/>
      <c r="W131" s="34"/>
      <c r="X131" s="184" t="str">
        <f>IFERROR(IF(C131="","",VLOOKUP(C131&amp;I131&amp;K131&amp;W131,※編集不可※選択項目!$U$18:$V$114,2,0)),"")</f>
        <v/>
      </c>
      <c r="Y131" s="129"/>
      <c r="Z131" s="160"/>
      <c r="AA131" s="161"/>
      <c r="AB131" s="162"/>
      <c r="AC131" s="163"/>
      <c r="AD131" s="147"/>
    </row>
    <row r="132" spans="1:30" s="4" customFormat="1" ht="24.95" customHeight="1" x14ac:dyDescent="0.15">
      <c r="A132" s="32">
        <f t="shared" si="7"/>
        <v>124</v>
      </c>
      <c r="B132" s="181" t="str">
        <f t="shared" si="8"/>
        <v/>
      </c>
      <c r="C132" s="126"/>
      <c r="D132" s="181" t="str">
        <f t="shared" si="9"/>
        <v/>
      </c>
      <c r="E132" s="181" t="str">
        <f t="shared" si="6"/>
        <v/>
      </c>
      <c r="F132" s="126"/>
      <c r="G132" s="126"/>
      <c r="H132" s="127"/>
      <c r="I132" s="33"/>
      <c r="J132" s="181" t="str">
        <f t="shared" si="10"/>
        <v/>
      </c>
      <c r="K132" s="33"/>
      <c r="L132" s="33"/>
      <c r="M132" s="164"/>
      <c r="N132" s="128"/>
      <c r="O132" s="165"/>
      <c r="P132" s="33"/>
      <c r="Q132" s="164"/>
      <c r="R132" s="128"/>
      <c r="S132" s="165"/>
      <c r="T132" s="146"/>
      <c r="U132" s="179" t="str">
        <f>_xlfn.IFNA(VLOOKUP(I132&amp;K132,※編集不可※選択項目!$S$3:$T$11,2,FALSE),"")</f>
        <v/>
      </c>
      <c r="V132" s="183"/>
      <c r="W132" s="34"/>
      <c r="X132" s="184" t="str">
        <f>IFERROR(IF(C132="","",VLOOKUP(C132&amp;I132&amp;K132&amp;W132,※編集不可※選択項目!$U$18:$V$114,2,0)),"")</f>
        <v/>
      </c>
      <c r="Y132" s="129"/>
      <c r="Z132" s="160"/>
      <c r="AA132" s="161"/>
      <c r="AB132" s="162"/>
      <c r="AC132" s="163"/>
      <c r="AD132" s="147"/>
    </row>
    <row r="133" spans="1:30" s="4" customFormat="1" ht="24.95" customHeight="1" x14ac:dyDescent="0.15">
      <c r="A133" s="32">
        <f t="shared" si="7"/>
        <v>125</v>
      </c>
      <c r="B133" s="181" t="str">
        <f t="shared" si="8"/>
        <v/>
      </c>
      <c r="C133" s="126"/>
      <c r="D133" s="181" t="str">
        <f t="shared" si="9"/>
        <v/>
      </c>
      <c r="E133" s="181" t="str">
        <f t="shared" si="6"/>
        <v/>
      </c>
      <c r="F133" s="126"/>
      <c r="G133" s="126"/>
      <c r="H133" s="127"/>
      <c r="I133" s="33"/>
      <c r="J133" s="181" t="str">
        <f t="shared" si="10"/>
        <v/>
      </c>
      <c r="K133" s="33"/>
      <c r="L133" s="33"/>
      <c r="M133" s="164"/>
      <c r="N133" s="128"/>
      <c r="O133" s="165"/>
      <c r="P133" s="33"/>
      <c r="Q133" s="164"/>
      <c r="R133" s="128"/>
      <c r="S133" s="165"/>
      <c r="T133" s="146"/>
      <c r="U133" s="179" t="str">
        <f>_xlfn.IFNA(VLOOKUP(I133&amp;K133,※編集不可※選択項目!$S$3:$T$11,2,FALSE),"")</f>
        <v/>
      </c>
      <c r="V133" s="183"/>
      <c r="W133" s="34"/>
      <c r="X133" s="184" t="str">
        <f>IFERROR(IF(C133="","",VLOOKUP(C133&amp;I133&amp;K133&amp;W133,※編集不可※選択項目!$U$18:$V$114,2,0)),"")</f>
        <v/>
      </c>
      <c r="Y133" s="129"/>
      <c r="Z133" s="160"/>
      <c r="AA133" s="161"/>
      <c r="AB133" s="162"/>
      <c r="AC133" s="163"/>
      <c r="AD133" s="147"/>
    </row>
    <row r="134" spans="1:30" s="4" customFormat="1" ht="24.95" customHeight="1" x14ac:dyDescent="0.15">
      <c r="A134" s="32">
        <f t="shared" si="7"/>
        <v>126</v>
      </c>
      <c r="B134" s="181" t="str">
        <f t="shared" si="8"/>
        <v/>
      </c>
      <c r="C134" s="126"/>
      <c r="D134" s="181" t="str">
        <f t="shared" si="9"/>
        <v/>
      </c>
      <c r="E134" s="181" t="str">
        <f t="shared" si="6"/>
        <v/>
      </c>
      <c r="F134" s="126"/>
      <c r="G134" s="126"/>
      <c r="H134" s="127"/>
      <c r="I134" s="33"/>
      <c r="J134" s="181" t="str">
        <f t="shared" si="10"/>
        <v/>
      </c>
      <c r="K134" s="33"/>
      <c r="L134" s="33"/>
      <c r="M134" s="164"/>
      <c r="N134" s="128"/>
      <c r="O134" s="165"/>
      <c r="P134" s="33"/>
      <c r="Q134" s="164"/>
      <c r="R134" s="128"/>
      <c r="S134" s="165"/>
      <c r="T134" s="146"/>
      <c r="U134" s="179" t="str">
        <f>_xlfn.IFNA(VLOOKUP(I134&amp;K134,※編集不可※選択項目!$S$3:$T$11,2,FALSE),"")</f>
        <v/>
      </c>
      <c r="V134" s="183"/>
      <c r="W134" s="34"/>
      <c r="X134" s="184" t="str">
        <f>IFERROR(IF(C134="","",VLOOKUP(C134&amp;I134&amp;K134&amp;W134,※編集不可※選択項目!$U$18:$V$114,2,0)),"")</f>
        <v/>
      </c>
      <c r="Y134" s="129"/>
      <c r="Z134" s="160"/>
      <c r="AA134" s="161"/>
      <c r="AB134" s="162"/>
      <c r="AC134" s="163"/>
      <c r="AD134" s="147"/>
    </row>
    <row r="135" spans="1:30" s="4" customFormat="1" ht="24.95" customHeight="1" x14ac:dyDescent="0.15">
      <c r="A135" s="32">
        <f t="shared" si="7"/>
        <v>127</v>
      </c>
      <c r="B135" s="181" t="str">
        <f t="shared" si="8"/>
        <v/>
      </c>
      <c r="C135" s="126"/>
      <c r="D135" s="181" t="str">
        <f t="shared" si="9"/>
        <v/>
      </c>
      <c r="E135" s="181" t="str">
        <f t="shared" si="6"/>
        <v/>
      </c>
      <c r="F135" s="126"/>
      <c r="G135" s="126"/>
      <c r="H135" s="127"/>
      <c r="I135" s="33"/>
      <c r="J135" s="181" t="str">
        <f t="shared" si="10"/>
        <v/>
      </c>
      <c r="K135" s="33"/>
      <c r="L135" s="33"/>
      <c r="M135" s="164"/>
      <c r="N135" s="128"/>
      <c r="O135" s="165"/>
      <c r="P135" s="33"/>
      <c r="Q135" s="164"/>
      <c r="R135" s="128"/>
      <c r="S135" s="165"/>
      <c r="T135" s="146"/>
      <c r="U135" s="179" t="str">
        <f>_xlfn.IFNA(VLOOKUP(I135&amp;K135,※編集不可※選択項目!$S$3:$T$11,2,FALSE),"")</f>
        <v/>
      </c>
      <c r="V135" s="183"/>
      <c r="W135" s="34"/>
      <c r="X135" s="184" t="str">
        <f>IFERROR(IF(C135="","",VLOOKUP(C135&amp;I135&amp;K135&amp;W135,※編集不可※選択項目!$U$18:$V$114,2,0)),"")</f>
        <v/>
      </c>
      <c r="Y135" s="129"/>
      <c r="Z135" s="160"/>
      <c r="AA135" s="161"/>
      <c r="AB135" s="162"/>
      <c r="AC135" s="163"/>
      <c r="AD135" s="147"/>
    </row>
    <row r="136" spans="1:30" s="4" customFormat="1" ht="24.95" customHeight="1" x14ac:dyDescent="0.15">
      <c r="A136" s="32">
        <f t="shared" si="7"/>
        <v>128</v>
      </c>
      <c r="B136" s="181" t="str">
        <f t="shared" si="8"/>
        <v/>
      </c>
      <c r="C136" s="126"/>
      <c r="D136" s="181" t="str">
        <f t="shared" si="9"/>
        <v/>
      </c>
      <c r="E136" s="181" t="str">
        <f t="shared" si="6"/>
        <v/>
      </c>
      <c r="F136" s="126"/>
      <c r="G136" s="126"/>
      <c r="H136" s="127"/>
      <c r="I136" s="33"/>
      <c r="J136" s="181" t="str">
        <f t="shared" si="10"/>
        <v/>
      </c>
      <c r="K136" s="33"/>
      <c r="L136" s="33"/>
      <c r="M136" s="164"/>
      <c r="N136" s="128"/>
      <c r="O136" s="165"/>
      <c r="P136" s="33"/>
      <c r="Q136" s="164"/>
      <c r="R136" s="128"/>
      <c r="S136" s="165"/>
      <c r="T136" s="146"/>
      <c r="U136" s="179" t="str">
        <f>_xlfn.IFNA(VLOOKUP(I136&amp;K136,※編集不可※選択項目!$S$3:$T$11,2,FALSE),"")</f>
        <v/>
      </c>
      <c r="V136" s="183"/>
      <c r="W136" s="34"/>
      <c r="X136" s="184" t="str">
        <f>IFERROR(IF(C136="","",VLOOKUP(C136&amp;I136&amp;K136&amp;W136,※編集不可※選択項目!$U$18:$V$114,2,0)),"")</f>
        <v/>
      </c>
      <c r="Y136" s="129"/>
      <c r="Z136" s="160"/>
      <c r="AA136" s="161"/>
      <c r="AB136" s="162"/>
      <c r="AC136" s="163"/>
      <c r="AD136" s="147"/>
    </row>
    <row r="137" spans="1:30" s="4" customFormat="1" ht="24.95" customHeight="1" x14ac:dyDescent="0.15">
      <c r="A137" s="32">
        <f t="shared" si="7"/>
        <v>129</v>
      </c>
      <c r="B137" s="181" t="str">
        <f t="shared" si="8"/>
        <v/>
      </c>
      <c r="C137" s="126"/>
      <c r="D137" s="181" t="str">
        <f t="shared" si="9"/>
        <v/>
      </c>
      <c r="E137" s="181" t="str">
        <f t="shared" ref="E137:E158" si="11">IF($F$2="","",IF($C137="","",$F$2))</f>
        <v/>
      </c>
      <c r="F137" s="126"/>
      <c r="G137" s="126"/>
      <c r="H137" s="127"/>
      <c r="I137" s="33"/>
      <c r="J137" s="181" t="str">
        <f t="shared" si="10"/>
        <v/>
      </c>
      <c r="K137" s="33"/>
      <c r="L137" s="33"/>
      <c r="M137" s="164"/>
      <c r="N137" s="128"/>
      <c r="O137" s="165"/>
      <c r="P137" s="33"/>
      <c r="Q137" s="164"/>
      <c r="R137" s="128"/>
      <c r="S137" s="165"/>
      <c r="T137" s="146"/>
      <c r="U137" s="179" t="str">
        <f>_xlfn.IFNA(VLOOKUP(I137&amp;K137,※編集不可※選択項目!$S$3:$T$11,2,FALSE),"")</f>
        <v/>
      </c>
      <c r="V137" s="183"/>
      <c r="W137" s="34"/>
      <c r="X137" s="184" t="str">
        <f>IFERROR(IF(C137="","",VLOOKUP(C137&amp;I137&amp;K137&amp;W137,※編集不可※選択項目!$U$18:$V$114,2,0)),"")</f>
        <v/>
      </c>
      <c r="Y137" s="129"/>
      <c r="Z137" s="160"/>
      <c r="AA137" s="161"/>
      <c r="AB137" s="162"/>
      <c r="AC137" s="163"/>
      <c r="AD137" s="147"/>
    </row>
    <row r="138" spans="1:30" s="4" customFormat="1" ht="24.95" customHeight="1" x14ac:dyDescent="0.15">
      <c r="A138" s="32">
        <f t="shared" ref="A138:A158" si="12">ROW()-8</f>
        <v>130</v>
      </c>
      <c r="B138" s="181" t="str">
        <f t="shared" ref="B138:B158" si="13">IF($C138="","","断熱窓")</f>
        <v/>
      </c>
      <c r="C138" s="126"/>
      <c r="D138" s="181" t="str">
        <f t="shared" ref="D138:D158" si="14">IF($C$2="","",IF($C138="","",$C$2))</f>
        <v/>
      </c>
      <c r="E138" s="181" t="str">
        <f t="shared" si="11"/>
        <v/>
      </c>
      <c r="F138" s="126"/>
      <c r="G138" s="126"/>
      <c r="H138" s="127"/>
      <c r="I138" s="33"/>
      <c r="J138" s="181" t="str">
        <f t="shared" ref="J138:J158" si="15">IF(I138="","",IF(I138="単板","単板ガラス","複層ガラス"))</f>
        <v/>
      </c>
      <c r="K138" s="33"/>
      <c r="L138" s="33"/>
      <c r="M138" s="164"/>
      <c r="N138" s="128"/>
      <c r="O138" s="165"/>
      <c r="P138" s="33"/>
      <c r="Q138" s="164"/>
      <c r="R138" s="128"/>
      <c r="S138" s="165"/>
      <c r="T138" s="146"/>
      <c r="U138" s="179" t="str">
        <f>_xlfn.IFNA(VLOOKUP(I138&amp;K138,※編集不可※選択項目!$S$3:$T$11,2,FALSE),"")</f>
        <v/>
      </c>
      <c r="V138" s="183"/>
      <c r="W138" s="34"/>
      <c r="X138" s="184" t="str">
        <f>IFERROR(IF(C138="","",VLOOKUP(C138&amp;I138&amp;K138&amp;W138,※編集不可※選択項目!$U$18:$V$114,2,0)),"")</f>
        <v/>
      </c>
      <c r="Y138" s="129"/>
      <c r="Z138" s="160"/>
      <c r="AA138" s="161"/>
      <c r="AB138" s="162"/>
      <c r="AC138" s="163"/>
      <c r="AD138" s="147"/>
    </row>
    <row r="139" spans="1:30" s="4" customFormat="1" ht="24.95" customHeight="1" x14ac:dyDescent="0.15">
      <c r="A139" s="32">
        <f t="shared" si="12"/>
        <v>131</v>
      </c>
      <c r="B139" s="181" t="str">
        <f t="shared" si="13"/>
        <v/>
      </c>
      <c r="C139" s="126"/>
      <c r="D139" s="181" t="str">
        <f t="shared" si="14"/>
        <v/>
      </c>
      <c r="E139" s="181" t="str">
        <f t="shared" si="11"/>
        <v/>
      </c>
      <c r="F139" s="126"/>
      <c r="G139" s="126"/>
      <c r="H139" s="127"/>
      <c r="I139" s="33"/>
      <c r="J139" s="181" t="str">
        <f t="shared" si="15"/>
        <v/>
      </c>
      <c r="K139" s="33"/>
      <c r="L139" s="33"/>
      <c r="M139" s="164"/>
      <c r="N139" s="128"/>
      <c r="O139" s="165"/>
      <c r="P139" s="33"/>
      <c r="Q139" s="164"/>
      <c r="R139" s="128"/>
      <c r="S139" s="165"/>
      <c r="T139" s="146"/>
      <c r="U139" s="179" t="str">
        <f>_xlfn.IFNA(VLOOKUP(I139&amp;K139,※編集不可※選択項目!$S$3:$T$11,2,FALSE),"")</f>
        <v/>
      </c>
      <c r="V139" s="183"/>
      <c r="W139" s="34"/>
      <c r="X139" s="184" t="str">
        <f>IFERROR(IF(C139="","",VLOOKUP(C139&amp;I139&amp;K139&amp;W139,※編集不可※選択項目!$U$18:$V$114,2,0)),"")</f>
        <v/>
      </c>
      <c r="Y139" s="129"/>
      <c r="Z139" s="160"/>
      <c r="AA139" s="161"/>
      <c r="AB139" s="162"/>
      <c r="AC139" s="163"/>
      <c r="AD139" s="147"/>
    </row>
    <row r="140" spans="1:30" s="4" customFormat="1" ht="24.95" customHeight="1" x14ac:dyDescent="0.15">
      <c r="A140" s="32">
        <f t="shared" si="12"/>
        <v>132</v>
      </c>
      <c r="B140" s="181" t="str">
        <f t="shared" si="13"/>
        <v/>
      </c>
      <c r="C140" s="126"/>
      <c r="D140" s="181" t="str">
        <f t="shared" si="14"/>
        <v/>
      </c>
      <c r="E140" s="181" t="str">
        <f t="shared" si="11"/>
        <v/>
      </c>
      <c r="F140" s="126"/>
      <c r="G140" s="126"/>
      <c r="H140" s="127"/>
      <c r="I140" s="33"/>
      <c r="J140" s="181" t="str">
        <f t="shared" si="15"/>
        <v/>
      </c>
      <c r="K140" s="33"/>
      <c r="L140" s="33"/>
      <c r="M140" s="164"/>
      <c r="N140" s="128"/>
      <c r="O140" s="165"/>
      <c r="P140" s="33"/>
      <c r="Q140" s="164"/>
      <c r="R140" s="128"/>
      <c r="S140" s="165"/>
      <c r="T140" s="146"/>
      <c r="U140" s="179" t="str">
        <f>_xlfn.IFNA(VLOOKUP(I140&amp;K140,※編集不可※選択項目!$S$3:$T$11,2,FALSE),"")</f>
        <v/>
      </c>
      <c r="V140" s="183"/>
      <c r="W140" s="34"/>
      <c r="X140" s="184" t="str">
        <f>IFERROR(IF(C140="","",VLOOKUP(C140&amp;I140&amp;K140&amp;W140,※編集不可※選択項目!$U$18:$V$114,2,0)),"")</f>
        <v/>
      </c>
      <c r="Y140" s="129"/>
      <c r="Z140" s="160"/>
      <c r="AA140" s="161"/>
      <c r="AB140" s="162"/>
      <c r="AC140" s="163"/>
      <c r="AD140" s="147"/>
    </row>
    <row r="141" spans="1:30" s="4" customFormat="1" ht="24.95" customHeight="1" x14ac:dyDescent="0.15">
      <c r="A141" s="32">
        <f t="shared" si="12"/>
        <v>133</v>
      </c>
      <c r="B141" s="181" t="str">
        <f t="shared" si="13"/>
        <v/>
      </c>
      <c r="C141" s="126"/>
      <c r="D141" s="181" t="str">
        <f t="shared" si="14"/>
        <v/>
      </c>
      <c r="E141" s="181" t="str">
        <f t="shared" si="11"/>
        <v/>
      </c>
      <c r="F141" s="126"/>
      <c r="G141" s="126"/>
      <c r="H141" s="127"/>
      <c r="I141" s="33"/>
      <c r="J141" s="181" t="str">
        <f t="shared" si="15"/>
        <v/>
      </c>
      <c r="K141" s="33"/>
      <c r="L141" s="33"/>
      <c r="M141" s="164"/>
      <c r="N141" s="128"/>
      <c r="O141" s="165"/>
      <c r="P141" s="33"/>
      <c r="Q141" s="164"/>
      <c r="R141" s="128"/>
      <c r="S141" s="165"/>
      <c r="T141" s="146"/>
      <c r="U141" s="179" t="str">
        <f>_xlfn.IFNA(VLOOKUP(I141&amp;K141,※編集不可※選択項目!$S$3:$T$11,2,FALSE),"")</f>
        <v/>
      </c>
      <c r="V141" s="183"/>
      <c r="W141" s="34"/>
      <c r="X141" s="184" t="str">
        <f>IFERROR(IF(C141="","",VLOOKUP(C141&amp;I141&amp;K141&amp;W141,※編集不可※選択項目!$U$18:$V$114,2,0)),"")</f>
        <v/>
      </c>
      <c r="Y141" s="129"/>
      <c r="Z141" s="160"/>
      <c r="AA141" s="161"/>
      <c r="AB141" s="162"/>
      <c r="AC141" s="163"/>
      <c r="AD141" s="147"/>
    </row>
    <row r="142" spans="1:30" s="4" customFormat="1" ht="24.95" customHeight="1" x14ac:dyDescent="0.15">
      <c r="A142" s="32">
        <f t="shared" si="12"/>
        <v>134</v>
      </c>
      <c r="B142" s="181" t="str">
        <f t="shared" si="13"/>
        <v/>
      </c>
      <c r="C142" s="126"/>
      <c r="D142" s="181" t="str">
        <f t="shared" si="14"/>
        <v/>
      </c>
      <c r="E142" s="181" t="str">
        <f t="shared" si="11"/>
        <v/>
      </c>
      <c r="F142" s="126"/>
      <c r="G142" s="126"/>
      <c r="H142" s="127"/>
      <c r="I142" s="33"/>
      <c r="J142" s="181" t="str">
        <f t="shared" si="15"/>
        <v/>
      </c>
      <c r="K142" s="33"/>
      <c r="L142" s="33"/>
      <c r="M142" s="164"/>
      <c r="N142" s="128"/>
      <c r="O142" s="165"/>
      <c r="P142" s="33"/>
      <c r="Q142" s="164"/>
      <c r="R142" s="128"/>
      <c r="S142" s="165"/>
      <c r="T142" s="146"/>
      <c r="U142" s="179" t="str">
        <f>_xlfn.IFNA(VLOOKUP(I142&amp;K142,※編集不可※選択項目!$S$3:$T$11,2,FALSE),"")</f>
        <v/>
      </c>
      <c r="V142" s="183"/>
      <c r="W142" s="34"/>
      <c r="X142" s="184" t="str">
        <f>IFERROR(IF(C142="","",VLOOKUP(C142&amp;I142&amp;K142&amp;W142,※編集不可※選択項目!$U$18:$V$114,2,0)),"")</f>
        <v/>
      </c>
      <c r="Y142" s="129"/>
      <c r="Z142" s="160"/>
      <c r="AA142" s="161"/>
      <c r="AB142" s="162"/>
      <c r="AC142" s="163"/>
      <c r="AD142" s="147"/>
    </row>
    <row r="143" spans="1:30" s="4" customFormat="1" ht="24.95" customHeight="1" x14ac:dyDescent="0.15">
      <c r="A143" s="32">
        <f t="shared" si="12"/>
        <v>135</v>
      </c>
      <c r="B143" s="181" t="str">
        <f t="shared" si="13"/>
        <v/>
      </c>
      <c r="C143" s="126"/>
      <c r="D143" s="181" t="str">
        <f t="shared" si="14"/>
        <v/>
      </c>
      <c r="E143" s="181" t="str">
        <f t="shared" si="11"/>
        <v/>
      </c>
      <c r="F143" s="126"/>
      <c r="G143" s="126"/>
      <c r="H143" s="127"/>
      <c r="I143" s="33"/>
      <c r="J143" s="181" t="str">
        <f t="shared" si="15"/>
        <v/>
      </c>
      <c r="K143" s="33"/>
      <c r="L143" s="33"/>
      <c r="M143" s="164"/>
      <c r="N143" s="128"/>
      <c r="O143" s="165"/>
      <c r="P143" s="33"/>
      <c r="Q143" s="164"/>
      <c r="R143" s="128"/>
      <c r="S143" s="165"/>
      <c r="T143" s="146"/>
      <c r="U143" s="179" t="str">
        <f>_xlfn.IFNA(VLOOKUP(I143&amp;K143,※編集不可※選択項目!$S$3:$T$11,2,FALSE),"")</f>
        <v/>
      </c>
      <c r="V143" s="183"/>
      <c r="W143" s="34"/>
      <c r="X143" s="184" t="str">
        <f>IFERROR(IF(C143="","",VLOOKUP(C143&amp;I143&amp;K143&amp;W143,※編集不可※選択項目!$U$18:$V$114,2,0)),"")</f>
        <v/>
      </c>
      <c r="Y143" s="129"/>
      <c r="Z143" s="160"/>
      <c r="AA143" s="161"/>
      <c r="AB143" s="162"/>
      <c r="AC143" s="163"/>
      <c r="AD143" s="147"/>
    </row>
    <row r="144" spans="1:30" s="4" customFormat="1" ht="24.95" customHeight="1" x14ac:dyDescent="0.15">
      <c r="A144" s="32">
        <f t="shared" si="12"/>
        <v>136</v>
      </c>
      <c r="B144" s="181" t="str">
        <f t="shared" si="13"/>
        <v/>
      </c>
      <c r="C144" s="126"/>
      <c r="D144" s="181" t="str">
        <f t="shared" si="14"/>
        <v/>
      </c>
      <c r="E144" s="181" t="str">
        <f t="shared" si="11"/>
        <v/>
      </c>
      <c r="F144" s="126"/>
      <c r="G144" s="126"/>
      <c r="H144" s="127"/>
      <c r="I144" s="33"/>
      <c r="J144" s="181" t="str">
        <f t="shared" si="15"/>
        <v/>
      </c>
      <c r="K144" s="33"/>
      <c r="L144" s="33"/>
      <c r="M144" s="164"/>
      <c r="N144" s="128"/>
      <c r="O144" s="165"/>
      <c r="P144" s="33"/>
      <c r="Q144" s="164"/>
      <c r="R144" s="128"/>
      <c r="S144" s="165"/>
      <c r="T144" s="146"/>
      <c r="U144" s="179" t="str">
        <f>_xlfn.IFNA(VLOOKUP(I144&amp;K144,※編集不可※選択項目!$S$3:$T$11,2,FALSE),"")</f>
        <v/>
      </c>
      <c r="V144" s="183"/>
      <c r="W144" s="34"/>
      <c r="X144" s="184" t="str">
        <f>IFERROR(IF(C144="","",VLOOKUP(C144&amp;I144&amp;K144&amp;W144,※編集不可※選択項目!$U$18:$V$114,2,0)),"")</f>
        <v/>
      </c>
      <c r="Y144" s="129"/>
      <c r="Z144" s="160"/>
      <c r="AA144" s="161"/>
      <c r="AB144" s="162"/>
      <c r="AC144" s="163"/>
      <c r="AD144" s="147"/>
    </row>
    <row r="145" spans="1:30" s="4" customFormat="1" ht="24.95" customHeight="1" x14ac:dyDescent="0.15">
      <c r="A145" s="32">
        <f t="shared" si="12"/>
        <v>137</v>
      </c>
      <c r="B145" s="181" t="str">
        <f t="shared" si="13"/>
        <v/>
      </c>
      <c r="C145" s="126"/>
      <c r="D145" s="181" t="str">
        <f t="shared" si="14"/>
        <v/>
      </c>
      <c r="E145" s="181" t="str">
        <f t="shared" si="11"/>
        <v/>
      </c>
      <c r="F145" s="126"/>
      <c r="G145" s="126"/>
      <c r="H145" s="127"/>
      <c r="I145" s="33"/>
      <c r="J145" s="181" t="str">
        <f t="shared" si="15"/>
        <v/>
      </c>
      <c r="K145" s="33"/>
      <c r="L145" s="33"/>
      <c r="M145" s="164"/>
      <c r="N145" s="128"/>
      <c r="O145" s="165"/>
      <c r="P145" s="33"/>
      <c r="Q145" s="164"/>
      <c r="R145" s="128"/>
      <c r="S145" s="165"/>
      <c r="T145" s="146"/>
      <c r="U145" s="179" t="str">
        <f>_xlfn.IFNA(VLOOKUP(I145&amp;K145,※編集不可※選択項目!$S$3:$T$11,2,FALSE),"")</f>
        <v/>
      </c>
      <c r="V145" s="183"/>
      <c r="W145" s="34"/>
      <c r="X145" s="184" t="str">
        <f>IFERROR(IF(C145="","",VLOOKUP(C145&amp;I145&amp;K145&amp;W145,※編集不可※選択項目!$U$18:$V$114,2,0)),"")</f>
        <v/>
      </c>
      <c r="Y145" s="129"/>
      <c r="Z145" s="160"/>
      <c r="AA145" s="161"/>
      <c r="AB145" s="162"/>
      <c r="AC145" s="163"/>
      <c r="AD145" s="147"/>
    </row>
    <row r="146" spans="1:30" s="4" customFormat="1" ht="24.95" customHeight="1" x14ac:dyDescent="0.15">
      <c r="A146" s="32">
        <f t="shared" si="12"/>
        <v>138</v>
      </c>
      <c r="B146" s="181" t="str">
        <f t="shared" si="13"/>
        <v/>
      </c>
      <c r="C146" s="126"/>
      <c r="D146" s="181" t="str">
        <f t="shared" si="14"/>
        <v/>
      </c>
      <c r="E146" s="181" t="str">
        <f t="shared" si="11"/>
        <v/>
      </c>
      <c r="F146" s="126"/>
      <c r="G146" s="126"/>
      <c r="H146" s="127"/>
      <c r="I146" s="33"/>
      <c r="J146" s="181" t="str">
        <f t="shared" si="15"/>
        <v/>
      </c>
      <c r="K146" s="33"/>
      <c r="L146" s="33"/>
      <c r="M146" s="164"/>
      <c r="N146" s="128"/>
      <c r="O146" s="165"/>
      <c r="P146" s="33"/>
      <c r="Q146" s="164"/>
      <c r="R146" s="128"/>
      <c r="S146" s="165"/>
      <c r="T146" s="146"/>
      <c r="U146" s="179" t="str">
        <f>_xlfn.IFNA(VLOOKUP(I146&amp;K146,※編集不可※選択項目!$S$3:$T$11,2,FALSE),"")</f>
        <v/>
      </c>
      <c r="V146" s="183"/>
      <c r="W146" s="34"/>
      <c r="X146" s="184" t="str">
        <f>IFERROR(IF(C146="","",VLOOKUP(C146&amp;I146&amp;K146&amp;W146,※編集不可※選択項目!$U$18:$V$114,2,0)),"")</f>
        <v/>
      </c>
      <c r="Y146" s="129"/>
      <c r="Z146" s="160"/>
      <c r="AA146" s="161"/>
      <c r="AB146" s="162"/>
      <c r="AC146" s="163"/>
      <c r="AD146" s="147"/>
    </row>
    <row r="147" spans="1:30" s="4" customFormat="1" ht="24.95" customHeight="1" x14ac:dyDescent="0.15">
      <c r="A147" s="32">
        <f t="shared" si="12"/>
        <v>139</v>
      </c>
      <c r="B147" s="181" t="str">
        <f t="shared" si="13"/>
        <v/>
      </c>
      <c r="C147" s="126"/>
      <c r="D147" s="181" t="str">
        <f t="shared" si="14"/>
        <v/>
      </c>
      <c r="E147" s="181" t="str">
        <f t="shared" si="11"/>
        <v/>
      </c>
      <c r="F147" s="126"/>
      <c r="G147" s="126"/>
      <c r="H147" s="127"/>
      <c r="I147" s="33"/>
      <c r="J147" s="181" t="str">
        <f t="shared" si="15"/>
        <v/>
      </c>
      <c r="K147" s="33"/>
      <c r="L147" s="33"/>
      <c r="M147" s="164"/>
      <c r="N147" s="128"/>
      <c r="O147" s="165"/>
      <c r="P147" s="33"/>
      <c r="Q147" s="164"/>
      <c r="R147" s="128"/>
      <c r="S147" s="165"/>
      <c r="T147" s="146"/>
      <c r="U147" s="179" t="str">
        <f>_xlfn.IFNA(VLOOKUP(I147&amp;K147,※編集不可※選択項目!$S$3:$T$11,2,FALSE),"")</f>
        <v/>
      </c>
      <c r="V147" s="183"/>
      <c r="W147" s="34"/>
      <c r="X147" s="184" t="str">
        <f>IFERROR(IF(C147="","",VLOOKUP(C147&amp;I147&amp;K147&amp;W147,※編集不可※選択項目!$U$18:$V$114,2,0)),"")</f>
        <v/>
      </c>
      <c r="Y147" s="129"/>
      <c r="Z147" s="160"/>
      <c r="AA147" s="161"/>
      <c r="AB147" s="162"/>
      <c r="AC147" s="163"/>
      <c r="AD147" s="147"/>
    </row>
    <row r="148" spans="1:30" s="4" customFormat="1" ht="24.95" customHeight="1" x14ac:dyDescent="0.15">
      <c r="A148" s="32">
        <f t="shared" si="12"/>
        <v>140</v>
      </c>
      <c r="B148" s="181" t="str">
        <f t="shared" si="13"/>
        <v/>
      </c>
      <c r="C148" s="126"/>
      <c r="D148" s="181" t="str">
        <f t="shared" si="14"/>
        <v/>
      </c>
      <c r="E148" s="181" t="str">
        <f t="shared" si="11"/>
        <v/>
      </c>
      <c r="F148" s="126"/>
      <c r="G148" s="126"/>
      <c r="H148" s="127"/>
      <c r="I148" s="33"/>
      <c r="J148" s="181" t="str">
        <f t="shared" si="15"/>
        <v/>
      </c>
      <c r="K148" s="33"/>
      <c r="L148" s="33"/>
      <c r="M148" s="164"/>
      <c r="N148" s="128"/>
      <c r="O148" s="165"/>
      <c r="P148" s="33"/>
      <c r="Q148" s="164"/>
      <c r="R148" s="128"/>
      <c r="S148" s="165"/>
      <c r="T148" s="146"/>
      <c r="U148" s="179" t="str">
        <f>_xlfn.IFNA(VLOOKUP(I148&amp;K148,※編集不可※選択項目!$S$3:$T$11,2,FALSE),"")</f>
        <v/>
      </c>
      <c r="V148" s="183"/>
      <c r="W148" s="34"/>
      <c r="X148" s="184" t="str">
        <f>IFERROR(IF(C148="","",VLOOKUP(C148&amp;I148&amp;K148&amp;W148,※編集不可※選択項目!$U$18:$V$114,2,0)),"")</f>
        <v/>
      </c>
      <c r="Y148" s="129"/>
      <c r="Z148" s="160"/>
      <c r="AA148" s="161"/>
      <c r="AB148" s="162"/>
      <c r="AC148" s="163"/>
      <c r="AD148" s="147"/>
    </row>
    <row r="149" spans="1:30" s="4" customFormat="1" ht="24.95" customHeight="1" x14ac:dyDescent="0.15">
      <c r="A149" s="32">
        <f t="shared" si="12"/>
        <v>141</v>
      </c>
      <c r="B149" s="181" t="str">
        <f t="shared" si="13"/>
        <v/>
      </c>
      <c r="C149" s="126"/>
      <c r="D149" s="181" t="str">
        <f t="shared" si="14"/>
        <v/>
      </c>
      <c r="E149" s="181" t="str">
        <f t="shared" si="11"/>
        <v/>
      </c>
      <c r="F149" s="126"/>
      <c r="G149" s="126"/>
      <c r="H149" s="127"/>
      <c r="I149" s="33"/>
      <c r="J149" s="181" t="str">
        <f t="shared" si="15"/>
        <v/>
      </c>
      <c r="K149" s="33"/>
      <c r="L149" s="33"/>
      <c r="M149" s="164"/>
      <c r="N149" s="128"/>
      <c r="O149" s="165"/>
      <c r="P149" s="33"/>
      <c r="Q149" s="164"/>
      <c r="R149" s="128"/>
      <c r="S149" s="165"/>
      <c r="T149" s="146"/>
      <c r="U149" s="179" t="str">
        <f>_xlfn.IFNA(VLOOKUP(I149&amp;K149,※編集不可※選択項目!$S$3:$T$11,2,FALSE),"")</f>
        <v/>
      </c>
      <c r="V149" s="183"/>
      <c r="W149" s="34"/>
      <c r="X149" s="184" t="str">
        <f>IFERROR(IF(C149="","",VLOOKUP(C149&amp;I149&amp;K149&amp;W149,※編集不可※選択項目!$U$18:$V$114,2,0)),"")</f>
        <v/>
      </c>
      <c r="Y149" s="129"/>
      <c r="Z149" s="160"/>
      <c r="AA149" s="161"/>
      <c r="AB149" s="162"/>
      <c r="AC149" s="163"/>
      <c r="AD149" s="147"/>
    </row>
    <row r="150" spans="1:30" s="4" customFormat="1" ht="24.95" customHeight="1" x14ac:dyDescent="0.15">
      <c r="A150" s="32">
        <f t="shared" si="12"/>
        <v>142</v>
      </c>
      <c r="B150" s="181" t="str">
        <f t="shared" si="13"/>
        <v/>
      </c>
      <c r="C150" s="126"/>
      <c r="D150" s="181" t="str">
        <f t="shared" si="14"/>
        <v/>
      </c>
      <c r="E150" s="181" t="str">
        <f t="shared" si="11"/>
        <v/>
      </c>
      <c r="F150" s="126"/>
      <c r="G150" s="126"/>
      <c r="H150" s="127"/>
      <c r="I150" s="33"/>
      <c r="J150" s="181" t="str">
        <f t="shared" si="15"/>
        <v/>
      </c>
      <c r="K150" s="33"/>
      <c r="L150" s="33"/>
      <c r="M150" s="164"/>
      <c r="N150" s="128"/>
      <c r="O150" s="165"/>
      <c r="P150" s="33"/>
      <c r="Q150" s="164"/>
      <c r="R150" s="128"/>
      <c r="S150" s="165"/>
      <c r="T150" s="146"/>
      <c r="U150" s="179" t="str">
        <f>_xlfn.IFNA(VLOOKUP(I150&amp;K150,※編集不可※選択項目!$S$3:$T$11,2,FALSE),"")</f>
        <v/>
      </c>
      <c r="V150" s="183"/>
      <c r="W150" s="34"/>
      <c r="X150" s="184" t="str">
        <f>IFERROR(IF(C150="","",VLOOKUP(C150&amp;I150&amp;K150&amp;W150,※編集不可※選択項目!$U$18:$V$114,2,0)),"")</f>
        <v/>
      </c>
      <c r="Y150" s="129"/>
      <c r="Z150" s="160"/>
      <c r="AA150" s="161"/>
      <c r="AB150" s="162"/>
      <c r="AC150" s="163"/>
      <c r="AD150" s="147"/>
    </row>
    <row r="151" spans="1:30" s="4" customFormat="1" ht="24.95" customHeight="1" x14ac:dyDescent="0.15">
      <c r="A151" s="32">
        <f t="shared" si="12"/>
        <v>143</v>
      </c>
      <c r="B151" s="181" t="str">
        <f t="shared" si="13"/>
        <v/>
      </c>
      <c r="C151" s="126"/>
      <c r="D151" s="181" t="str">
        <f t="shared" si="14"/>
        <v/>
      </c>
      <c r="E151" s="181" t="str">
        <f t="shared" si="11"/>
        <v/>
      </c>
      <c r="F151" s="126"/>
      <c r="G151" s="126"/>
      <c r="H151" s="127"/>
      <c r="I151" s="33"/>
      <c r="J151" s="181" t="str">
        <f t="shared" si="15"/>
        <v/>
      </c>
      <c r="K151" s="33"/>
      <c r="L151" s="33"/>
      <c r="M151" s="164"/>
      <c r="N151" s="128"/>
      <c r="O151" s="165"/>
      <c r="P151" s="33"/>
      <c r="Q151" s="164"/>
      <c r="R151" s="128"/>
      <c r="S151" s="165"/>
      <c r="T151" s="146"/>
      <c r="U151" s="179" t="str">
        <f>_xlfn.IFNA(VLOOKUP(I151&amp;K151,※編集不可※選択項目!$S$3:$T$11,2,FALSE),"")</f>
        <v/>
      </c>
      <c r="V151" s="183"/>
      <c r="W151" s="34"/>
      <c r="X151" s="184" t="str">
        <f>IFERROR(IF(C151="","",VLOOKUP(C151&amp;I151&amp;K151&amp;W151,※編集不可※選択項目!$U$18:$V$114,2,0)),"")</f>
        <v/>
      </c>
      <c r="Y151" s="129"/>
      <c r="Z151" s="160"/>
      <c r="AA151" s="161"/>
      <c r="AB151" s="162"/>
      <c r="AC151" s="163"/>
      <c r="AD151" s="147"/>
    </row>
    <row r="152" spans="1:30" s="4" customFormat="1" ht="24.95" customHeight="1" x14ac:dyDescent="0.15">
      <c r="A152" s="32">
        <f t="shared" si="12"/>
        <v>144</v>
      </c>
      <c r="B152" s="181" t="str">
        <f t="shared" si="13"/>
        <v/>
      </c>
      <c r="C152" s="126"/>
      <c r="D152" s="181" t="str">
        <f t="shared" si="14"/>
        <v/>
      </c>
      <c r="E152" s="181" t="str">
        <f t="shared" si="11"/>
        <v/>
      </c>
      <c r="F152" s="126"/>
      <c r="G152" s="126"/>
      <c r="H152" s="127"/>
      <c r="I152" s="33"/>
      <c r="J152" s="181" t="str">
        <f t="shared" si="15"/>
        <v/>
      </c>
      <c r="K152" s="33"/>
      <c r="L152" s="33"/>
      <c r="M152" s="164"/>
      <c r="N152" s="128"/>
      <c r="O152" s="165"/>
      <c r="P152" s="33"/>
      <c r="Q152" s="164"/>
      <c r="R152" s="128"/>
      <c r="S152" s="165"/>
      <c r="T152" s="146"/>
      <c r="U152" s="179" t="str">
        <f>_xlfn.IFNA(VLOOKUP(I152&amp;K152,※編集不可※選択項目!$S$3:$T$11,2,FALSE),"")</f>
        <v/>
      </c>
      <c r="V152" s="183"/>
      <c r="W152" s="34"/>
      <c r="X152" s="184" t="str">
        <f>IFERROR(IF(C152="","",VLOOKUP(C152&amp;I152&amp;K152&amp;W152,※編集不可※選択項目!$U$18:$V$114,2,0)),"")</f>
        <v/>
      </c>
      <c r="Y152" s="129"/>
      <c r="Z152" s="160"/>
      <c r="AA152" s="161"/>
      <c r="AB152" s="162"/>
      <c r="AC152" s="163"/>
      <c r="AD152" s="147"/>
    </row>
    <row r="153" spans="1:30" s="4" customFormat="1" ht="24.95" customHeight="1" x14ac:dyDescent="0.15">
      <c r="A153" s="32">
        <f t="shared" si="12"/>
        <v>145</v>
      </c>
      <c r="B153" s="181" t="str">
        <f t="shared" si="13"/>
        <v/>
      </c>
      <c r="C153" s="126"/>
      <c r="D153" s="181" t="str">
        <f t="shared" si="14"/>
        <v/>
      </c>
      <c r="E153" s="181" t="str">
        <f t="shared" si="11"/>
        <v/>
      </c>
      <c r="F153" s="126"/>
      <c r="G153" s="126"/>
      <c r="H153" s="127"/>
      <c r="I153" s="33"/>
      <c r="J153" s="181" t="str">
        <f t="shared" si="15"/>
        <v/>
      </c>
      <c r="K153" s="33"/>
      <c r="L153" s="33"/>
      <c r="M153" s="164"/>
      <c r="N153" s="128"/>
      <c r="O153" s="165"/>
      <c r="P153" s="33"/>
      <c r="Q153" s="164"/>
      <c r="R153" s="128"/>
      <c r="S153" s="165"/>
      <c r="T153" s="146"/>
      <c r="U153" s="179" t="str">
        <f>_xlfn.IFNA(VLOOKUP(I153&amp;K153,※編集不可※選択項目!$S$3:$T$11,2,FALSE),"")</f>
        <v/>
      </c>
      <c r="V153" s="183"/>
      <c r="W153" s="34"/>
      <c r="X153" s="184" t="str">
        <f>IFERROR(IF(C153="","",VLOOKUP(C153&amp;I153&amp;K153&amp;W153,※編集不可※選択項目!$U$18:$V$114,2,0)),"")</f>
        <v/>
      </c>
      <c r="Y153" s="129"/>
      <c r="Z153" s="160"/>
      <c r="AA153" s="161"/>
      <c r="AB153" s="162"/>
      <c r="AC153" s="163"/>
      <c r="AD153" s="147"/>
    </row>
    <row r="154" spans="1:30" s="4" customFormat="1" ht="24.95" customHeight="1" x14ac:dyDescent="0.15">
      <c r="A154" s="32">
        <f t="shared" si="12"/>
        <v>146</v>
      </c>
      <c r="B154" s="181" t="str">
        <f t="shared" si="13"/>
        <v/>
      </c>
      <c r="C154" s="126"/>
      <c r="D154" s="181" t="str">
        <f t="shared" si="14"/>
        <v/>
      </c>
      <c r="E154" s="181" t="str">
        <f t="shared" si="11"/>
        <v/>
      </c>
      <c r="F154" s="126"/>
      <c r="G154" s="126"/>
      <c r="H154" s="127"/>
      <c r="I154" s="33"/>
      <c r="J154" s="181" t="str">
        <f t="shared" si="15"/>
        <v/>
      </c>
      <c r="K154" s="33"/>
      <c r="L154" s="33"/>
      <c r="M154" s="164"/>
      <c r="N154" s="128"/>
      <c r="O154" s="165"/>
      <c r="P154" s="33"/>
      <c r="Q154" s="164"/>
      <c r="R154" s="128"/>
      <c r="S154" s="165"/>
      <c r="T154" s="146"/>
      <c r="U154" s="179" t="str">
        <f>_xlfn.IFNA(VLOOKUP(I154&amp;K154,※編集不可※選択項目!$S$3:$T$11,2,FALSE),"")</f>
        <v/>
      </c>
      <c r="V154" s="183"/>
      <c r="W154" s="34"/>
      <c r="X154" s="184" t="str">
        <f>IFERROR(IF(C154="","",VLOOKUP(C154&amp;I154&amp;K154&amp;W154,※編集不可※選択項目!$U$18:$V$114,2,0)),"")</f>
        <v/>
      </c>
      <c r="Y154" s="129"/>
      <c r="Z154" s="160"/>
      <c r="AA154" s="161"/>
      <c r="AB154" s="162"/>
      <c r="AC154" s="163"/>
      <c r="AD154" s="147"/>
    </row>
    <row r="155" spans="1:30" s="4" customFormat="1" ht="24.95" customHeight="1" x14ac:dyDescent="0.15">
      <c r="A155" s="32">
        <f t="shared" si="12"/>
        <v>147</v>
      </c>
      <c r="B155" s="181" t="str">
        <f t="shared" si="13"/>
        <v/>
      </c>
      <c r="C155" s="126"/>
      <c r="D155" s="181" t="str">
        <f t="shared" si="14"/>
        <v/>
      </c>
      <c r="E155" s="181" t="str">
        <f t="shared" si="11"/>
        <v/>
      </c>
      <c r="F155" s="126"/>
      <c r="G155" s="126"/>
      <c r="H155" s="127"/>
      <c r="I155" s="33"/>
      <c r="J155" s="181" t="str">
        <f t="shared" si="15"/>
        <v/>
      </c>
      <c r="K155" s="33"/>
      <c r="L155" s="33"/>
      <c r="M155" s="164"/>
      <c r="N155" s="128"/>
      <c r="O155" s="165"/>
      <c r="P155" s="33"/>
      <c r="Q155" s="164"/>
      <c r="R155" s="128"/>
      <c r="S155" s="165"/>
      <c r="T155" s="146"/>
      <c r="U155" s="179" t="str">
        <f>_xlfn.IFNA(VLOOKUP(I155&amp;K155,※編集不可※選択項目!$S$3:$T$11,2,FALSE),"")</f>
        <v/>
      </c>
      <c r="V155" s="183"/>
      <c r="W155" s="34"/>
      <c r="X155" s="184" t="str">
        <f>IFERROR(IF(C155="","",VLOOKUP(C155&amp;I155&amp;K155&amp;W155,※編集不可※選択項目!$U$18:$V$114,2,0)),"")</f>
        <v/>
      </c>
      <c r="Y155" s="129"/>
      <c r="Z155" s="160"/>
      <c r="AA155" s="161"/>
      <c r="AB155" s="162"/>
      <c r="AC155" s="163"/>
      <c r="AD155" s="147"/>
    </row>
    <row r="156" spans="1:30" s="4" customFormat="1" ht="24.95" customHeight="1" x14ac:dyDescent="0.15">
      <c r="A156" s="32">
        <f t="shared" si="12"/>
        <v>148</v>
      </c>
      <c r="B156" s="181" t="str">
        <f t="shared" si="13"/>
        <v/>
      </c>
      <c r="C156" s="126"/>
      <c r="D156" s="181" t="str">
        <f t="shared" si="14"/>
        <v/>
      </c>
      <c r="E156" s="181" t="str">
        <f t="shared" si="11"/>
        <v/>
      </c>
      <c r="F156" s="126"/>
      <c r="G156" s="126"/>
      <c r="H156" s="127"/>
      <c r="I156" s="33"/>
      <c r="J156" s="181" t="str">
        <f t="shared" si="15"/>
        <v/>
      </c>
      <c r="K156" s="33"/>
      <c r="L156" s="33"/>
      <c r="M156" s="164"/>
      <c r="N156" s="128"/>
      <c r="O156" s="165"/>
      <c r="P156" s="33"/>
      <c r="Q156" s="164"/>
      <c r="R156" s="128"/>
      <c r="S156" s="165"/>
      <c r="T156" s="146"/>
      <c r="U156" s="179" t="str">
        <f>_xlfn.IFNA(VLOOKUP(I156&amp;K156,※編集不可※選択項目!$S$3:$T$11,2,FALSE),"")</f>
        <v/>
      </c>
      <c r="V156" s="183"/>
      <c r="W156" s="34"/>
      <c r="X156" s="184" t="str">
        <f>IFERROR(IF(C156="","",VLOOKUP(C156&amp;I156&amp;K156&amp;W156,※編集不可※選択項目!$U$18:$V$114,2,0)),"")</f>
        <v/>
      </c>
      <c r="Y156" s="129"/>
      <c r="Z156" s="160"/>
      <c r="AA156" s="161"/>
      <c r="AB156" s="162"/>
      <c r="AC156" s="163"/>
      <c r="AD156" s="147"/>
    </row>
    <row r="157" spans="1:30" s="4" customFormat="1" ht="24.95" customHeight="1" x14ac:dyDescent="0.15">
      <c r="A157" s="32">
        <f t="shared" si="12"/>
        <v>149</v>
      </c>
      <c r="B157" s="181" t="str">
        <f t="shared" si="13"/>
        <v/>
      </c>
      <c r="C157" s="126"/>
      <c r="D157" s="181" t="str">
        <f t="shared" si="14"/>
        <v/>
      </c>
      <c r="E157" s="181" t="str">
        <f t="shared" si="11"/>
        <v/>
      </c>
      <c r="F157" s="126"/>
      <c r="G157" s="126"/>
      <c r="H157" s="127"/>
      <c r="I157" s="33"/>
      <c r="J157" s="181" t="str">
        <f t="shared" si="15"/>
        <v/>
      </c>
      <c r="K157" s="33"/>
      <c r="L157" s="33"/>
      <c r="M157" s="164"/>
      <c r="N157" s="128"/>
      <c r="O157" s="165"/>
      <c r="P157" s="33"/>
      <c r="Q157" s="164"/>
      <c r="R157" s="128"/>
      <c r="S157" s="165"/>
      <c r="T157" s="146"/>
      <c r="U157" s="179" t="str">
        <f>_xlfn.IFNA(VLOOKUP(I157&amp;K157,※編集不可※選択項目!$S$3:$T$11,2,FALSE),"")</f>
        <v/>
      </c>
      <c r="V157" s="183"/>
      <c r="W157" s="34"/>
      <c r="X157" s="184" t="str">
        <f>IFERROR(IF(C157="","",VLOOKUP(C157&amp;I157&amp;K157&amp;W157,※編集不可※選択項目!$U$18:$V$114,2,0)),"")</f>
        <v/>
      </c>
      <c r="Y157" s="129"/>
      <c r="Z157" s="160"/>
      <c r="AA157" s="161"/>
      <c r="AB157" s="162"/>
      <c r="AC157" s="163"/>
      <c r="AD157" s="147"/>
    </row>
    <row r="158" spans="1:30" s="4" customFormat="1" ht="24.95" customHeight="1" x14ac:dyDescent="0.15">
      <c r="A158" s="32">
        <f t="shared" si="12"/>
        <v>150</v>
      </c>
      <c r="B158" s="181" t="str">
        <f t="shared" si="13"/>
        <v/>
      </c>
      <c r="C158" s="126"/>
      <c r="D158" s="181" t="str">
        <f t="shared" si="14"/>
        <v/>
      </c>
      <c r="E158" s="181" t="str">
        <f t="shared" si="11"/>
        <v/>
      </c>
      <c r="F158" s="126"/>
      <c r="G158" s="126"/>
      <c r="H158" s="127"/>
      <c r="I158" s="33"/>
      <c r="J158" s="181" t="str">
        <f t="shared" si="15"/>
        <v/>
      </c>
      <c r="K158" s="33"/>
      <c r="L158" s="33"/>
      <c r="M158" s="164"/>
      <c r="N158" s="128"/>
      <c r="O158" s="165"/>
      <c r="P158" s="33"/>
      <c r="Q158" s="164"/>
      <c r="R158" s="128"/>
      <c r="S158" s="165"/>
      <c r="T158" s="146"/>
      <c r="U158" s="179" t="str">
        <f>_xlfn.IFNA(VLOOKUP(I158&amp;K158,※編集不可※選択項目!$S$3:$T$11,2,FALSE),"")</f>
        <v/>
      </c>
      <c r="V158" s="183"/>
      <c r="W158" s="34"/>
      <c r="X158" s="184" t="str">
        <f>IFERROR(IF(C158="","",VLOOKUP(C158&amp;I158&amp;K158&amp;W158,※編集不可※選択項目!$U$18:$V$114,2,0)),"")</f>
        <v/>
      </c>
      <c r="Y158" s="129"/>
      <c r="Z158" s="160"/>
      <c r="AA158" s="161"/>
      <c r="AB158" s="162"/>
      <c r="AC158" s="163"/>
      <c r="AD158" s="147"/>
    </row>
    <row r="159" spans="1:30" x14ac:dyDescent="0.15">
      <c r="A159" s="5" t="s">
        <v>136</v>
      </c>
      <c r="B159" s="5" t="s">
        <v>136</v>
      </c>
      <c r="C159" s="5" t="s">
        <v>136</v>
      </c>
      <c r="D159" s="5" t="s">
        <v>136</v>
      </c>
      <c r="E159" s="5" t="s">
        <v>136</v>
      </c>
      <c r="F159" s="5" t="s">
        <v>136</v>
      </c>
      <c r="G159" s="5" t="s">
        <v>136</v>
      </c>
      <c r="H159" s="5" t="s">
        <v>136</v>
      </c>
      <c r="I159" s="5" t="s">
        <v>136</v>
      </c>
      <c r="J159" s="5" t="s">
        <v>136</v>
      </c>
      <c r="K159" s="5" t="s">
        <v>136</v>
      </c>
      <c r="L159" s="5" t="s">
        <v>136</v>
      </c>
      <c r="M159" s="5" t="s">
        <v>136</v>
      </c>
      <c r="N159" s="5" t="s">
        <v>136</v>
      </c>
      <c r="O159" s="5" t="s">
        <v>136</v>
      </c>
      <c r="P159" s="5" t="s">
        <v>136</v>
      </c>
      <c r="Q159" s="5" t="s">
        <v>136</v>
      </c>
      <c r="R159" s="5" t="s">
        <v>136</v>
      </c>
      <c r="S159" s="5" t="s">
        <v>136</v>
      </c>
      <c r="T159" s="5" t="s">
        <v>136</v>
      </c>
      <c r="U159" s="5" t="s">
        <v>136</v>
      </c>
      <c r="V159" s="5" t="s">
        <v>136</v>
      </c>
      <c r="W159" s="5" t="s">
        <v>136</v>
      </c>
      <c r="X159" s="5" t="s">
        <v>136</v>
      </c>
      <c r="Y159" s="5" t="s">
        <v>136</v>
      </c>
      <c r="Z159" s="5" t="s">
        <v>136</v>
      </c>
      <c r="AA159" s="5" t="s">
        <v>136</v>
      </c>
      <c r="AB159" s="5" t="s">
        <v>136</v>
      </c>
      <c r="AC159" s="5" t="s">
        <v>136</v>
      </c>
      <c r="AD159" s="147"/>
    </row>
  </sheetData>
  <sheetProtection algorithmName="SHA-512" hashValue="CakBg9UZSqux+GdAFeaFMSh2EOgS5MeUm17NIK4uyxppAdUsO/ez1b/ccWt0nFIPXL1kyBJ5m78IdveAX665Aw==" saltValue="d6PMCx2R7gXc04r4rHOWMw==" spinCount="100000" sheet="1" objects="1" scenarios="1" autoFilter="0"/>
  <autoFilter ref="A7:AC7" xr:uid="{557482B6-54E5-46C9-9FCC-06E6260AB424}"/>
  <dataConsolidate link="1"/>
  <mergeCells count="6">
    <mergeCell ref="M6:O6"/>
    <mergeCell ref="Q6:S6"/>
    <mergeCell ref="C2:D2"/>
    <mergeCell ref="M4:O4"/>
    <mergeCell ref="Q4:S4"/>
    <mergeCell ref="L5:T5"/>
  </mergeCells>
  <phoneticPr fontId="11"/>
  <conditionalFormatting sqref="C2 F2 H2">
    <cfRule type="expression" dxfId="55" priority="491">
      <formula>AND($J$2&gt;0,C2="")</formula>
    </cfRule>
  </conditionalFormatting>
  <conditionalFormatting sqref="F9:F158">
    <cfRule type="expression" dxfId="54" priority="39">
      <formula>AND($B9&lt;&gt;"",$F9="")</formula>
    </cfRule>
  </conditionalFormatting>
  <conditionalFormatting sqref="G9:G158">
    <cfRule type="duplicateValues" dxfId="53" priority="1"/>
  </conditionalFormatting>
  <conditionalFormatting sqref="H9:H158">
    <cfRule type="duplicateValues" dxfId="52" priority="162"/>
    <cfRule type="expression" dxfId="51" priority="163">
      <formula>$H9&lt;&gt;""</formula>
    </cfRule>
    <cfRule type="expression" dxfId="50" priority="164">
      <formula>$C9&lt;&gt;""</formula>
    </cfRule>
  </conditionalFormatting>
  <conditionalFormatting sqref="I9:I158">
    <cfRule type="expression" dxfId="49" priority="13">
      <formula>AND($B9&lt;&gt;"",$I9="")</formula>
    </cfRule>
  </conditionalFormatting>
  <conditionalFormatting sqref="K9:K158">
    <cfRule type="expression" dxfId="47" priority="19">
      <formula>AND(COUNTIF(I9,"*Low*")=0,I9&lt;&gt;"")</formula>
    </cfRule>
    <cfRule type="expression" dxfId="46" priority="29">
      <formula>AND(COUNTIF($I9,"*Low*")=1,$K9="")</formula>
    </cfRule>
  </conditionalFormatting>
  <conditionalFormatting sqref="K9:T158">
    <cfRule type="expression" dxfId="45" priority="24">
      <formula>K9&lt;&gt;""</formula>
    </cfRule>
    <cfRule type="expression" dxfId="44" priority="30">
      <formula>$C9&lt;&gt;""</formula>
    </cfRule>
  </conditionalFormatting>
  <conditionalFormatting sqref="L9:O158">
    <cfRule type="expression" dxfId="43" priority="15">
      <formula>AND(COUNTIF($I9,"*複層*")=0,$I9&lt;&gt;"")</formula>
    </cfRule>
    <cfRule type="expression" dxfId="42" priority="27">
      <formula>AND(COUNTIF($I9,"*複層*")=1,$I9&lt;&gt;"")</formula>
    </cfRule>
  </conditionalFormatting>
  <conditionalFormatting sqref="L9:S158">
    <cfRule type="expression" dxfId="41" priority="18">
      <formula>$T9&lt;&gt;""</formula>
    </cfRule>
  </conditionalFormatting>
  <conditionalFormatting sqref="O9:O158">
    <cfRule type="expression" dxfId="40" priority="17">
      <formula>$N9="以上"</formula>
    </cfRule>
  </conditionalFormatting>
  <conditionalFormatting sqref="P9:S158">
    <cfRule type="expression" dxfId="39" priority="11">
      <formula>AND(COUNTIF($I9,"*三層複層*")=0,$I9&lt;&gt;"")</formula>
    </cfRule>
    <cfRule type="expression" dxfId="38" priority="28">
      <formula>AND(COUNTIF($I9,"*三層複層*")=1,$I9&lt;&gt;"")</formula>
    </cfRule>
  </conditionalFormatting>
  <conditionalFormatting sqref="S9:S158">
    <cfRule type="expression" dxfId="37" priority="16">
      <formula>$R9="以上"</formula>
    </cfRule>
  </conditionalFormatting>
  <conditionalFormatting sqref="T9:T158">
    <cfRule type="cellIs" dxfId="36" priority="21" operator="greaterThanOrEqual">
      <formula>1.95</formula>
    </cfRule>
    <cfRule type="expression" dxfId="35" priority="25">
      <formula>AND($L9&lt;&gt;"",$M9&lt;&gt;"",$N9&lt;&gt;"")</formula>
    </cfRule>
    <cfRule type="expression" dxfId="34" priority="26">
      <formula>AND($I9&lt;&gt;"",$T9="")</formula>
    </cfRule>
  </conditionalFormatting>
  <conditionalFormatting sqref="V9:V158">
    <cfRule type="cellIs" dxfId="33" priority="6" operator="greaterThan">
      <formula>3.54</formula>
    </cfRule>
  </conditionalFormatting>
  <conditionalFormatting sqref="V9:Y158">
    <cfRule type="expression" dxfId="32" priority="9">
      <formula>V9&lt;&gt;""</formula>
    </cfRule>
    <cfRule type="expression" dxfId="31" priority="10">
      <formula>$C9&lt;&gt;""</formula>
    </cfRule>
  </conditionalFormatting>
  <conditionalFormatting sqref="X9:X158">
    <cfRule type="expression" dxfId="30" priority="2">
      <formula>$C9&lt;&gt;""</formula>
    </cfRule>
  </conditionalFormatting>
  <conditionalFormatting sqref="Z9:Z158">
    <cfRule type="expression" dxfId="29" priority="12">
      <formula>$Z9&lt;&gt;""</formula>
    </cfRule>
    <cfRule type="expression" dxfId="28" priority="33">
      <formula>COUNTIF($G9,"*■*")=0</formula>
    </cfRule>
    <cfRule type="expression" dxfId="27" priority="34">
      <formula>COUNTIF($G9,"*■*")=1</formula>
    </cfRule>
  </conditionalFormatting>
  <conditionalFormatting sqref="AB9:AB158">
    <cfRule type="expression" dxfId="26" priority="35">
      <formula>AND($B9&lt;&gt;"",$AB9="")</formula>
    </cfRule>
  </conditionalFormatting>
  <dataValidations count="20">
    <dataValidation imeMode="fullKatakana" operator="lessThanOrEqual" allowBlank="1" showInputMessage="1" showErrorMessage="1" sqref="E2 I2" xr:uid="{A33A9728-6FB9-4014-86A6-D2983FC553E2}"/>
    <dataValidation imeMode="halfAlpha" allowBlank="1" showInputMessage="1" showErrorMessage="1" sqref="AC8 Q8 T8 M8 V8:W8 Y8:AA8" xr:uid="{A6540FE6-81D2-473D-AFED-54A142E3AB64}"/>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11DE3B29-B8C8-4858-86FE-370A2007B0BA}">
      <formula1>40</formula1>
    </dataValidation>
    <dataValidation type="textLength" operator="lessThanOrEqual" allowBlank="1" showErrorMessage="1" error="40字以内で入力してください。" prompt="40字以内で入力してください。" sqref="H2 C2" xr:uid="{71BB801D-F3CE-42CC-BC93-D29C56D66BD0}">
      <formula1>40</formula1>
    </dataValidation>
    <dataValidation type="textLength" operator="lessThanOrEqual" allowBlank="1" showInputMessage="1" showErrorMessage="1" sqref="J9:J158 D9:E158" xr:uid="{DAE42926-57ED-4B83-A74C-F3B9DD62F816}">
      <formula1>40</formula1>
    </dataValidation>
    <dataValidation type="textLength" imeMode="halfAlpha" operator="lessThanOrEqual" allowBlank="1" showInputMessage="1" showErrorMessage="1" error="200文字以内で入力してください。" sqref="Z9:Z158" xr:uid="{8BA8FD38-DE76-46B8-B5D1-3FCB231DC34F}">
      <formula1>200</formula1>
    </dataValidation>
    <dataValidation type="textLength" operator="lessThanOrEqual" allowBlank="1" showInputMessage="1" showErrorMessage="1" error="40文字以内で入力してください。" sqref="AA9:AA158" xr:uid="{0BE0FFFE-435F-47E4-8A90-65EC3A27F8C4}">
      <formula1>40</formula1>
    </dataValidation>
    <dataValidation type="list" allowBlank="1" showInputMessage="1" showErrorMessage="1" sqref="B5:L5 U5:AC5" xr:uid="{8250F10B-2A70-493E-8090-896453F8680C}">
      <formula1>"必須,任意,自動反映,必須（条件付き）"</formula1>
    </dataValidation>
    <dataValidation type="list" allowBlank="1" showInputMessage="1" showErrorMessage="1" sqref="N9:N158 R9:R158" xr:uid="{CD2C7C9B-9D5F-4340-95D7-3073A54B0239}">
      <formula1>"～,以上"</formula1>
    </dataValidation>
    <dataValidation type="textLength" operator="lessThanOrEqual" allowBlank="1" showInputMessage="1" showErrorMessage="1" error="60文字以内で入力してください。" sqref="F9:F158" xr:uid="{CC4A3A92-6104-4959-B66D-FDDD1260EC33}">
      <formula1>60</formula1>
    </dataValidation>
    <dataValidation type="textLength" operator="lessThanOrEqual" allowBlank="1" showInputMessage="1" showErrorMessage="1" error="50文字以内で入力してください。" sqref="G9:H158" xr:uid="{F563B634-E86A-405D-86A1-51615450EC4E}">
      <formula1>50</formula1>
    </dataValidation>
    <dataValidation operator="lessThanOrEqual" allowBlank="1" showInputMessage="1" showErrorMessage="1" error="40文字以内で入力してください。" sqref="AC9:AC158" xr:uid="{D4707C03-565F-4F92-B32C-0CDEE240C6FA}"/>
    <dataValidation type="custom" imeMode="halfAlpha" allowBlank="1" showInputMessage="1" showErrorMessage="1" error="小数点第一位までの入力としてください。" sqref="S9:S158" xr:uid="{6FE35E8B-F278-4C4D-A948-47DB6D9074B3}">
      <formula1>$S9*10=INT($S9*10)</formula1>
    </dataValidation>
    <dataValidation type="custom" imeMode="halfAlpha" allowBlank="1" showInputMessage="1" showErrorMessage="1" error="小数点第一位までの入力としてください。" sqref="O9:O158" xr:uid="{CCFCFDFE-64C3-40C2-A8BA-5A2F482E506C}">
      <formula1>$O9*10=INT($O9*10)</formula1>
    </dataValidation>
    <dataValidation type="custom" imeMode="halfAlpha" allowBlank="1" showInputMessage="1" showErrorMessage="1" error="小数点第一位までの入力としてください。" sqref="Q9:Q158" xr:uid="{2FEF6F0A-3368-48C9-8BBD-CCDC290C3713}">
      <formula1>$Q9*10=INT($Q9*10)</formula1>
    </dataValidation>
    <dataValidation type="custom" imeMode="halfAlpha" allowBlank="1" showInputMessage="1" showErrorMessage="1" error="小数点第一位までの入力としてください。" sqref="M9:M158" xr:uid="{5C3DE0CD-7C90-49FA-8BA5-883ACFBBE666}">
      <formula1>$M9*10=INT($M9*10)</formula1>
    </dataValidation>
    <dataValidation type="custom" imeMode="halfAlpha" allowBlank="1" showErrorMessage="1" errorTitle="エラー" error="小数点第二位までの入力としてください。" prompt="入力誤りにご注意ください" sqref="X9:X158" xr:uid="{0AD6C1C2-E8BC-4982-8433-6504DC0F41A1}">
      <formula1>$Z9*100=INT($Z9*100)</formula1>
    </dataValidation>
    <dataValidation type="custom" operator="greaterThanOrEqual" allowBlank="1" showInputMessage="1" showErrorMessage="1" error="有効数字二桁までの入力としてください。" sqref="T9:T158" xr:uid="{0C3DEEE2-DF59-4EB5-8BED-D9BB82CECE9D}">
      <formula1>$T9*100=INT($T9*100)</formula1>
    </dataValidation>
    <dataValidation type="list" operator="lessThanOrEqual" allowBlank="1" showInputMessage="1" showErrorMessage="1" error="プルダウンから選択してください。" sqref="AB9:AB158" xr:uid="{D247B91A-7BA9-48ED-950B-D03A48BE8BDC}">
      <formula1>"1,0"</formula1>
    </dataValidation>
    <dataValidation type="custom" imeMode="halfAlpha" operator="greaterThanOrEqual" allowBlank="1" showInputMessage="1" showErrorMessage="1" error="小数点第二位までの入力としてください。" sqref="V9:V158" xr:uid="{7E7C6B92-B2E1-499A-872F-CD7DBDC04A79}">
      <formula1>$V9*100=INT($V9*100)</formula1>
    </dataValidation>
  </dataValidations>
  <pageMargins left="0.23622047244094491" right="0.23622047244094491" top="0.74803149606299213" bottom="0.74803149606299213" header="0.31496062992125984" footer="0.31496062992125984"/>
  <pageSetup paperSize="8" scale="24"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1097" id="{D213FB7D-9999-43D2-ADD6-CEE4E021FD09}">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error="プルダウンから選択してください。" xr:uid="{4F9B8575-6F4C-4BAC-B4AA-024CA167780F}">
          <x14:formula1>
            <xm:f>※編集不可※選択項目!$E$3:$E$7</xm:f>
          </x14:formula1>
          <xm:sqref>W9:W158</xm:sqref>
        </x14:dataValidation>
        <x14:dataValidation type="list" allowBlank="1" showInputMessage="1" showErrorMessage="1" xr:uid="{37B71142-94B7-48C4-854C-57F9F4FA7C10}">
          <x14:formula1>
            <xm:f>IF(COUNTIF($I9,"*Low*")=1,※編集不可※選択項目!$H$3:$H$4,※編集不可※選択項目!$H$6)</xm:f>
          </x14:formula1>
          <xm:sqref>K9:K158</xm:sqref>
        </x14:dataValidation>
        <x14:dataValidation type="list" imeMode="halfAlpha" allowBlank="1" showErrorMessage="1" errorTitle="エラー" error="正しい数値を入力してください" prompt="入力誤りにご注意ください" xr:uid="{C80962EA-83B5-4115-B298-1F90FD4E9BEB}">
          <x14:formula1>
            <xm:f>※編集不可※選択項目!$D$3:$D$12</xm:f>
          </x14:formula1>
          <xm:sqref>Y9:Y158</xm:sqref>
        </x14:dataValidation>
        <x14:dataValidation type="list" allowBlank="1" showInputMessage="1" showErrorMessage="1" error="小数点第二位までの数値を入力してください。" prompt="入力誤りにご注意ください" xr:uid="{C00C241F-6291-47F6-A46F-D53D8C420A0F}">
          <x14:formula1>
            <xm:f>※編集不可※選択項目!$E$3:$E$8</xm:f>
          </x14:formula1>
          <xm:sqref>W9:W158</xm:sqref>
        </x14:dataValidation>
        <x14:dataValidation type="list" allowBlank="1" showInputMessage="1" showErrorMessage="1" xr:uid="{9F592A79-3BE4-4C6A-86D2-A6956107D7DA}">
          <x14:formula1>
            <xm:f>※編集不可※選択項目!$B$4:$B$5</xm:f>
          </x14:formula1>
          <xm:sqref>C9:C158</xm:sqref>
        </x14:dataValidation>
        <x14:dataValidation type="list" imeMode="halfAlpha" allowBlank="1" showInputMessage="1" showErrorMessage="1" xr:uid="{428C855D-D013-4DBF-BC4A-5D5CACE381C0}">
          <x14:formula1>
            <xm:f>※編集不可※選択項目!$E$3:$E$7</xm:f>
          </x14:formula1>
          <xm:sqref>W9:W158</xm:sqref>
        </x14:dataValidation>
        <x14:dataValidation type="list" allowBlank="1" showInputMessage="1" showErrorMessage="1" xr:uid="{01B23333-AF08-4BCB-9D1F-6C49CA3D2B28}">
          <x14:formula1>
            <xm:f>IF(COUNTIF($I9,"*複層*")=1,※編集不可※選択項目!$G$3:$G$9,※編集不可※選択項目!$G$19)</xm:f>
          </x14:formula1>
          <xm:sqref>L9:L158</xm:sqref>
        </x14:dataValidation>
        <x14:dataValidation type="list" allowBlank="1" showInputMessage="1" showErrorMessage="1" xr:uid="{C681EA44-B3D9-4FE2-BD0C-E7913B26E81C}">
          <x14:formula1>
            <xm:f>IF(COUNTIF($I9,"*三層複層*")=1,※編集不可※選択項目!$G$3:$G$9,※編集不可※選択項目!$G$19)</xm:f>
          </x14:formula1>
          <xm:sqref>P9:P158</xm:sqref>
        </x14:dataValidation>
        <x14:dataValidation type="list" allowBlank="1" showInputMessage="1" showErrorMessage="1" xr:uid="{C77AA795-C653-4B19-9C6E-2DCCA0E179D8}">
          <x14:formula1>
            <xm:f>※編集不可※選択項目!$F$3:$F$8</xm:f>
          </x14:formula1>
          <xm:sqref>I9:I158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3974E-54C3-4C95-9D4E-08E6F31B7406}">
  <sheetPr>
    <pageSetUpPr fitToPage="1"/>
  </sheetPr>
  <dimension ref="A1:AE159"/>
  <sheetViews>
    <sheetView showGridLines="0" view="pageBreakPreview" zoomScale="55" zoomScaleNormal="40" zoomScaleSheetLayoutView="55" workbookViewId="0">
      <pane ySplit="8" topLeftCell="A9" activePane="bottomLeft" state="frozen"/>
      <selection pane="bottomLeft" activeCell="C2" sqref="C2:D2"/>
    </sheetView>
  </sheetViews>
  <sheetFormatPr defaultColWidth="9" defaultRowHeight="16.5" x14ac:dyDescent="0.15"/>
  <cols>
    <col min="1" max="1" width="10.625" style="5" customWidth="1"/>
    <col min="2" max="2" width="11.625" style="1" bestFit="1" customWidth="1"/>
    <col min="3" max="3" width="16.125" style="1" bestFit="1" customWidth="1"/>
    <col min="4" max="4" width="36.5" style="1" customWidth="1"/>
    <col min="5" max="5" width="35.625" style="1" customWidth="1"/>
    <col min="6" max="6" width="73.125" style="1" customWidth="1"/>
    <col min="7" max="7" width="50" style="1" customWidth="1"/>
    <col min="8" max="8" width="41.875" style="1" customWidth="1"/>
    <col min="9" max="9" width="27.375" style="1" bestFit="1" customWidth="1"/>
    <col min="10" max="11" width="18.125" style="1" bestFit="1" customWidth="1"/>
    <col min="12" max="12" width="21.5" style="1" customWidth="1"/>
    <col min="13" max="13" width="9.625" style="1" customWidth="1"/>
    <col min="14" max="14" width="5.625" style="1" customWidth="1"/>
    <col min="15" max="15" width="9.625" style="1" customWidth="1"/>
    <col min="16" max="16" width="21.5" style="1" customWidth="1"/>
    <col min="17" max="17" width="9.625" style="1" customWidth="1"/>
    <col min="18" max="18" width="5.625" style="1" customWidth="1"/>
    <col min="19" max="19" width="9.625" style="1" customWidth="1"/>
    <col min="20" max="20" width="39.5" style="1" bestFit="1" customWidth="1"/>
    <col min="21" max="21" width="25.125" style="1" customWidth="1"/>
    <col min="22" max="22" width="28.625" style="1" customWidth="1"/>
    <col min="23" max="23" width="21.625" style="1" bestFit="1" customWidth="1"/>
    <col min="24" max="24" width="26.625" style="1" bestFit="1" customWidth="1"/>
    <col min="25" max="25" width="26.625" style="1" customWidth="1"/>
    <col min="26" max="26" width="37.5" style="1" customWidth="1"/>
    <col min="27" max="27" width="37.875" style="1" customWidth="1"/>
    <col min="28" max="28" width="27.625" style="1" bestFit="1" customWidth="1"/>
    <col min="29" max="29" width="90.625" style="1" customWidth="1"/>
    <col min="30" max="16384" width="9" style="1"/>
  </cols>
  <sheetData>
    <row r="1" spans="1:31" s="2" customFormat="1" ht="41.25" customHeight="1" x14ac:dyDescent="0.15">
      <c r="A1" s="61" t="s">
        <v>133</v>
      </c>
      <c r="B1" s="119"/>
      <c r="C1" s="119"/>
      <c r="D1" s="119"/>
      <c r="E1" s="119"/>
      <c r="F1" s="119"/>
      <c r="G1" s="120"/>
      <c r="H1" s="119"/>
      <c r="I1" s="119"/>
      <c r="J1" s="121"/>
      <c r="K1" s="77"/>
      <c r="L1" s="77"/>
      <c r="M1" s="77"/>
      <c r="N1" s="77"/>
      <c r="O1" s="77"/>
      <c r="P1" s="77"/>
      <c r="Q1" s="77"/>
      <c r="R1" s="77"/>
      <c r="S1" s="77"/>
      <c r="T1" s="77"/>
      <c r="U1" s="77"/>
      <c r="W1" s="78"/>
      <c r="AE1" s="2" t="s">
        <v>86</v>
      </c>
    </row>
    <row r="2" spans="1:31" s="20" customFormat="1" ht="60" customHeight="1" x14ac:dyDescent="0.15">
      <c r="A2" s="107" t="s">
        <v>148</v>
      </c>
      <c r="B2" s="107"/>
      <c r="C2" s="216"/>
      <c r="D2" s="216"/>
      <c r="E2" s="106" t="s">
        <v>153</v>
      </c>
      <c r="F2" s="124"/>
      <c r="G2" s="105" t="s">
        <v>2</v>
      </c>
      <c r="H2" s="125"/>
      <c r="I2" s="105" t="s">
        <v>3</v>
      </c>
      <c r="J2" s="182">
        <f>COUNTIF($B$9:$B$200,"断熱窓")</f>
        <v>0</v>
      </c>
      <c r="AA2" s="79"/>
    </row>
    <row r="3" spans="1:31" s="2" customFormat="1" ht="15" customHeight="1" thickBot="1" x14ac:dyDescent="0.2">
      <c r="A3" s="72"/>
      <c r="B3" s="73"/>
      <c r="C3" s="73"/>
      <c r="D3" s="74"/>
      <c r="E3" s="75"/>
      <c r="F3" s="74"/>
      <c r="G3" s="74"/>
      <c r="H3" s="74"/>
      <c r="I3" s="74"/>
      <c r="J3" s="123"/>
      <c r="K3" s="75"/>
      <c r="L3" s="75"/>
      <c r="M3" s="75"/>
      <c r="N3" s="75"/>
      <c r="O3" s="75"/>
      <c r="P3" s="75"/>
      <c r="Q3" s="75"/>
      <c r="R3" s="75"/>
      <c r="S3" s="75"/>
      <c r="T3" s="75"/>
      <c r="U3" s="75"/>
      <c r="V3" s="74"/>
      <c r="W3" s="76"/>
      <c r="X3" s="74"/>
      <c r="Y3" s="74"/>
    </row>
    <row r="4" spans="1:31" s="2" customFormat="1" ht="19.5" x14ac:dyDescent="0.15">
      <c r="A4" s="62" t="s">
        <v>0</v>
      </c>
      <c r="B4" s="63">
        <f t="shared" ref="B4:M4" si="0">COLUMN()-1</f>
        <v>1</v>
      </c>
      <c r="C4" s="63">
        <f t="shared" si="0"/>
        <v>2</v>
      </c>
      <c r="D4" s="63">
        <f t="shared" si="0"/>
        <v>3</v>
      </c>
      <c r="E4" s="63">
        <f>COLUMN()-1</f>
        <v>4</v>
      </c>
      <c r="F4" s="63">
        <f>COLUMN()-1</f>
        <v>5</v>
      </c>
      <c r="G4" s="63">
        <f t="shared" si="0"/>
        <v>6</v>
      </c>
      <c r="H4" s="63">
        <f t="shared" si="0"/>
        <v>7</v>
      </c>
      <c r="I4" s="108">
        <f t="shared" si="0"/>
        <v>8</v>
      </c>
      <c r="J4" s="132">
        <f t="shared" si="0"/>
        <v>9</v>
      </c>
      <c r="K4" s="108">
        <f t="shared" si="0"/>
        <v>10</v>
      </c>
      <c r="L4" s="108">
        <f t="shared" si="0"/>
        <v>11</v>
      </c>
      <c r="M4" s="233">
        <f t="shared" si="0"/>
        <v>12</v>
      </c>
      <c r="N4" s="234"/>
      <c r="O4" s="235"/>
      <c r="P4" s="108">
        <v>13</v>
      </c>
      <c r="Q4" s="233">
        <v>14</v>
      </c>
      <c r="R4" s="234"/>
      <c r="S4" s="235"/>
      <c r="T4" s="63">
        <v>15</v>
      </c>
      <c r="U4" s="63">
        <v>16</v>
      </c>
      <c r="V4" s="63">
        <v>17</v>
      </c>
      <c r="W4" s="63">
        <v>18</v>
      </c>
      <c r="X4" s="63">
        <v>19</v>
      </c>
      <c r="Y4" s="63">
        <v>20</v>
      </c>
      <c r="Z4" s="63">
        <v>21</v>
      </c>
      <c r="AA4" s="63">
        <v>22</v>
      </c>
      <c r="AB4" s="63">
        <v>23</v>
      </c>
      <c r="AC4" s="64">
        <v>24</v>
      </c>
    </row>
    <row r="5" spans="1:31" s="2" customFormat="1" ht="19.5" x14ac:dyDescent="0.15">
      <c r="A5" s="22" t="s">
        <v>4</v>
      </c>
      <c r="B5" s="23" t="s">
        <v>10</v>
      </c>
      <c r="C5" s="23" t="s">
        <v>9</v>
      </c>
      <c r="D5" s="22" t="s">
        <v>10</v>
      </c>
      <c r="E5" s="22" t="s">
        <v>10</v>
      </c>
      <c r="F5" s="22" t="s">
        <v>9</v>
      </c>
      <c r="G5" s="22" t="s">
        <v>64</v>
      </c>
      <c r="H5" s="22" t="s">
        <v>9</v>
      </c>
      <c r="I5" s="22" t="s">
        <v>9</v>
      </c>
      <c r="J5" s="24" t="s">
        <v>10</v>
      </c>
      <c r="K5" s="22" t="s">
        <v>11</v>
      </c>
      <c r="L5" s="22" t="s">
        <v>64</v>
      </c>
      <c r="M5" s="236" t="s">
        <v>64</v>
      </c>
      <c r="N5" s="237"/>
      <c r="O5" s="238"/>
      <c r="P5" s="22" t="s">
        <v>64</v>
      </c>
      <c r="Q5" s="236" t="s">
        <v>64</v>
      </c>
      <c r="R5" s="237"/>
      <c r="S5" s="238"/>
      <c r="T5" s="22" t="s">
        <v>64</v>
      </c>
      <c r="U5" s="22" t="s">
        <v>10</v>
      </c>
      <c r="V5" s="22" t="s">
        <v>9</v>
      </c>
      <c r="W5" s="22" t="s">
        <v>64</v>
      </c>
      <c r="X5" s="22" t="s">
        <v>10</v>
      </c>
      <c r="Y5" s="22" t="s">
        <v>64</v>
      </c>
      <c r="Z5" s="22" t="s">
        <v>64</v>
      </c>
      <c r="AA5" s="22" t="s">
        <v>64</v>
      </c>
      <c r="AB5" s="22" t="s">
        <v>9</v>
      </c>
      <c r="AC5" s="45" t="s">
        <v>64</v>
      </c>
    </row>
    <row r="6" spans="1:31" s="26" customFormat="1" ht="47.25" customHeight="1" x14ac:dyDescent="0.3">
      <c r="A6" s="171" t="s">
        <v>1</v>
      </c>
      <c r="B6" s="67" t="s">
        <v>17</v>
      </c>
      <c r="C6" s="67" t="s">
        <v>51</v>
      </c>
      <c r="D6" s="65" t="s">
        <v>148</v>
      </c>
      <c r="E6" s="66" t="s">
        <v>196</v>
      </c>
      <c r="F6" s="66" t="s">
        <v>44</v>
      </c>
      <c r="G6" s="66" t="s">
        <v>151</v>
      </c>
      <c r="H6" s="109" t="s">
        <v>198</v>
      </c>
      <c r="I6" s="109" t="s">
        <v>20</v>
      </c>
      <c r="J6" s="66" t="s">
        <v>167</v>
      </c>
      <c r="K6" s="66" t="s">
        <v>77</v>
      </c>
      <c r="L6" s="110" t="s">
        <v>173</v>
      </c>
      <c r="M6" s="230" t="s">
        <v>174</v>
      </c>
      <c r="N6" s="231"/>
      <c r="O6" s="232"/>
      <c r="P6" s="110" t="s">
        <v>171</v>
      </c>
      <c r="Q6" s="230" t="s">
        <v>175</v>
      </c>
      <c r="R6" s="231"/>
      <c r="S6" s="232"/>
      <c r="T6" s="110" t="s">
        <v>203</v>
      </c>
      <c r="U6" s="67" t="s">
        <v>57</v>
      </c>
      <c r="V6" s="111" t="s">
        <v>202</v>
      </c>
      <c r="W6" s="111" t="s">
        <v>66</v>
      </c>
      <c r="X6" s="67" t="s">
        <v>65</v>
      </c>
      <c r="Y6" s="67" t="s">
        <v>192</v>
      </c>
      <c r="Z6" s="67" t="s">
        <v>60</v>
      </c>
      <c r="AA6" s="67" t="s">
        <v>134</v>
      </c>
      <c r="AB6" s="67" t="s">
        <v>201</v>
      </c>
      <c r="AC6" s="68" t="s">
        <v>204</v>
      </c>
    </row>
    <row r="7" spans="1:31" s="3" customFormat="1" ht="19.5" x14ac:dyDescent="0.15">
      <c r="A7" s="173"/>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4"/>
    </row>
    <row r="8" spans="1:31" s="2" customFormat="1" ht="19.5" x14ac:dyDescent="0.15">
      <c r="A8" s="30"/>
      <c r="B8" s="10" t="s">
        <v>18</v>
      </c>
      <c r="C8" s="16" t="s">
        <v>56</v>
      </c>
      <c r="D8" s="22" t="s">
        <v>18</v>
      </c>
      <c r="E8" s="22" t="s">
        <v>18</v>
      </c>
      <c r="F8" s="22" t="s">
        <v>144</v>
      </c>
      <c r="G8" s="31" t="s">
        <v>194</v>
      </c>
      <c r="H8" s="31" t="s">
        <v>194</v>
      </c>
      <c r="I8" s="18" t="s">
        <v>56</v>
      </c>
      <c r="J8" s="19" t="s">
        <v>18</v>
      </c>
      <c r="K8" s="18" t="s">
        <v>56</v>
      </c>
      <c r="L8" s="16" t="s">
        <v>56</v>
      </c>
      <c r="M8" s="166" t="s">
        <v>185</v>
      </c>
      <c r="N8" s="167"/>
      <c r="O8" s="168"/>
      <c r="P8" s="16" t="s">
        <v>56</v>
      </c>
      <c r="Q8" s="166" t="s">
        <v>185</v>
      </c>
      <c r="R8" s="167"/>
      <c r="S8" s="168"/>
      <c r="T8" s="22" t="s">
        <v>184</v>
      </c>
      <c r="U8" s="19" t="s">
        <v>18</v>
      </c>
      <c r="V8" s="22" t="s">
        <v>87</v>
      </c>
      <c r="W8" s="16" t="s">
        <v>56</v>
      </c>
      <c r="X8" s="10" t="s">
        <v>18</v>
      </c>
      <c r="Y8" s="16" t="s">
        <v>56</v>
      </c>
      <c r="Z8" s="22" t="s">
        <v>67</v>
      </c>
      <c r="AA8" s="16" t="s">
        <v>68</v>
      </c>
      <c r="AB8" s="10" t="s">
        <v>206</v>
      </c>
      <c r="AC8" s="45" t="s">
        <v>162</v>
      </c>
    </row>
    <row r="9" spans="1:31" s="4" customFormat="1" ht="24.95" customHeight="1" x14ac:dyDescent="0.15">
      <c r="A9" s="32">
        <f>ROW()-8</f>
        <v>1</v>
      </c>
      <c r="B9" s="181" t="str">
        <f>IF($C9="","","断熱窓")</f>
        <v/>
      </c>
      <c r="C9" s="126"/>
      <c r="D9" s="181" t="str">
        <f>IF($C$2="","",IF($C9="","",$C$2))</f>
        <v/>
      </c>
      <c r="E9" s="181" t="str">
        <f t="shared" ref="E9:E72" si="1">IF($F$2="","",IF($C9="","",$F$2))</f>
        <v/>
      </c>
      <c r="F9" s="126"/>
      <c r="G9" s="126"/>
      <c r="H9" s="127"/>
      <c r="I9" s="33"/>
      <c r="J9" s="181" t="str">
        <f>IF(I9="","",IF(I9="単板","単板ガラス","複層ガラス"))</f>
        <v/>
      </c>
      <c r="K9" s="33"/>
      <c r="L9" s="33"/>
      <c r="M9" s="164"/>
      <c r="N9" s="128"/>
      <c r="O9" s="165"/>
      <c r="P9" s="33"/>
      <c r="Q9" s="164"/>
      <c r="R9" s="128"/>
      <c r="S9" s="165"/>
      <c r="T9" s="146"/>
      <c r="U9" s="179" t="str">
        <f>_xlfn.IFNA(VLOOKUP(I9&amp;K9,※編集不可※選択項目!$S$3:$T$11,2,FALSE),"")</f>
        <v/>
      </c>
      <c r="V9" s="183"/>
      <c r="W9" s="34"/>
      <c r="X9" s="184" t="str">
        <f>IFERROR(IF(C9="","",VLOOKUP(C9&amp;I9&amp;K9&amp;W9,※編集不可※選択項目!$U$18:$V$114,2,0)),"")</f>
        <v/>
      </c>
      <c r="Y9" s="129"/>
      <c r="Z9" s="160"/>
      <c r="AA9" s="161"/>
      <c r="AB9" s="180" t="str">
        <f>IF(B9&lt;&gt;"",0,"")</f>
        <v/>
      </c>
      <c r="AC9" s="163"/>
      <c r="AD9" s="147"/>
    </row>
    <row r="10" spans="1:31" s="4" customFormat="1" ht="24.95" customHeight="1" x14ac:dyDescent="0.15">
      <c r="A10" s="32">
        <f t="shared" ref="A10:A73" si="2">ROW()-8</f>
        <v>2</v>
      </c>
      <c r="B10" s="181" t="str">
        <f t="shared" ref="B10:B73" si="3">IF($C10="","","断熱窓")</f>
        <v/>
      </c>
      <c r="C10" s="126"/>
      <c r="D10" s="181" t="str">
        <f t="shared" ref="D10:D73" si="4">IF($C$2="","",IF($C10="","",$C$2))</f>
        <v/>
      </c>
      <c r="E10" s="181" t="str">
        <f t="shared" si="1"/>
        <v/>
      </c>
      <c r="F10" s="126"/>
      <c r="G10" s="126"/>
      <c r="H10" s="127"/>
      <c r="I10" s="33"/>
      <c r="J10" s="181" t="str">
        <f t="shared" ref="J10:J73" si="5">IF(I10="","",IF(I10="単板","単板ガラス","複層ガラス"))</f>
        <v/>
      </c>
      <c r="K10" s="33"/>
      <c r="L10" s="33"/>
      <c r="M10" s="164"/>
      <c r="N10" s="128"/>
      <c r="O10" s="165"/>
      <c r="P10" s="33"/>
      <c r="Q10" s="164"/>
      <c r="R10" s="128"/>
      <c r="S10" s="165"/>
      <c r="T10" s="146"/>
      <c r="U10" s="179" t="str">
        <f>_xlfn.IFNA(VLOOKUP(I10&amp;K10,※編集不可※選択項目!$S$3:$T$11,2,FALSE),"")</f>
        <v/>
      </c>
      <c r="V10" s="183"/>
      <c r="W10" s="34"/>
      <c r="X10" s="184" t="str">
        <f>IFERROR(IF(C10="","",VLOOKUP(C10&amp;I10&amp;K10&amp;W10,※編集不可※選択項目!$U$18:$V$114,2,0)),"")</f>
        <v/>
      </c>
      <c r="Y10" s="129"/>
      <c r="Z10" s="160"/>
      <c r="AA10" s="161"/>
      <c r="AB10" s="180" t="str">
        <f t="shared" ref="AB10:AB73" si="6">IF(B10&lt;&gt;"",0,"")</f>
        <v/>
      </c>
      <c r="AC10" s="163"/>
      <c r="AD10" s="147"/>
    </row>
    <row r="11" spans="1:31" s="4" customFormat="1" ht="24.95" customHeight="1" x14ac:dyDescent="0.15">
      <c r="A11" s="32">
        <f t="shared" si="2"/>
        <v>3</v>
      </c>
      <c r="B11" s="181" t="str">
        <f t="shared" si="3"/>
        <v/>
      </c>
      <c r="C11" s="126"/>
      <c r="D11" s="181" t="str">
        <f t="shared" si="4"/>
        <v/>
      </c>
      <c r="E11" s="181" t="str">
        <f t="shared" si="1"/>
        <v/>
      </c>
      <c r="F11" s="126"/>
      <c r="G11" s="126"/>
      <c r="H11" s="127"/>
      <c r="I11" s="33"/>
      <c r="J11" s="181" t="str">
        <f t="shared" si="5"/>
        <v/>
      </c>
      <c r="K11" s="33"/>
      <c r="L11" s="33"/>
      <c r="M11" s="164"/>
      <c r="N11" s="128"/>
      <c r="O11" s="165"/>
      <c r="P11" s="33"/>
      <c r="Q11" s="164"/>
      <c r="R11" s="128"/>
      <c r="S11" s="165"/>
      <c r="T11" s="146"/>
      <c r="U11" s="179" t="str">
        <f>_xlfn.IFNA(VLOOKUP(I11&amp;K11,※編集不可※選択項目!$S$3:$T$11,2,FALSE),"")</f>
        <v/>
      </c>
      <c r="V11" s="183"/>
      <c r="W11" s="34"/>
      <c r="X11" s="184" t="str">
        <f>IFERROR(IF(C11="","",VLOOKUP(C11&amp;I11&amp;K11&amp;W11,※編集不可※選択項目!$U$18:$V$114,2,0)),"")</f>
        <v/>
      </c>
      <c r="Y11" s="129"/>
      <c r="Z11" s="160"/>
      <c r="AA11" s="161"/>
      <c r="AB11" s="180" t="str">
        <f t="shared" si="6"/>
        <v/>
      </c>
      <c r="AC11" s="163"/>
      <c r="AD11" s="147"/>
    </row>
    <row r="12" spans="1:31" s="4" customFormat="1" ht="24.95" customHeight="1" x14ac:dyDescent="0.15">
      <c r="A12" s="32">
        <f t="shared" si="2"/>
        <v>4</v>
      </c>
      <c r="B12" s="181" t="str">
        <f t="shared" si="3"/>
        <v/>
      </c>
      <c r="C12" s="126"/>
      <c r="D12" s="181" t="str">
        <f t="shared" si="4"/>
        <v/>
      </c>
      <c r="E12" s="181" t="str">
        <f t="shared" si="1"/>
        <v/>
      </c>
      <c r="F12" s="126"/>
      <c r="G12" s="126"/>
      <c r="H12" s="127"/>
      <c r="I12" s="33"/>
      <c r="J12" s="181" t="str">
        <f t="shared" si="5"/>
        <v/>
      </c>
      <c r="K12" s="33"/>
      <c r="L12" s="33"/>
      <c r="M12" s="164"/>
      <c r="N12" s="128"/>
      <c r="O12" s="165"/>
      <c r="P12" s="33"/>
      <c r="Q12" s="164"/>
      <c r="R12" s="128"/>
      <c r="S12" s="165"/>
      <c r="T12" s="146"/>
      <c r="U12" s="179" t="str">
        <f>_xlfn.IFNA(VLOOKUP(I12&amp;K12,※編集不可※選択項目!$S$3:$T$11,2,FALSE),"")</f>
        <v/>
      </c>
      <c r="V12" s="183"/>
      <c r="W12" s="34"/>
      <c r="X12" s="184" t="str">
        <f>IFERROR(IF(C12="","",VLOOKUP(C12&amp;I12&amp;K12&amp;W12,※編集不可※選択項目!$U$18:$V$114,2,0)),"")</f>
        <v/>
      </c>
      <c r="Y12" s="129"/>
      <c r="Z12" s="160"/>
      <c r="AA12" s="161"/>
      <c r="AB12" s="180" t="str">
        <f t="shared" si="6"/>
        <v/>
      </c>
      <c r="AC12" s="163"/>
      <c r="AD12" s="147"/>
    </row>
    <row r="13" spans="1:31" s="4" customFormat="1" ht="24.95" customHeight="1" x14ac:dyDescent="0.15">
      <c r="A13" s="32">
        <f t="shared" si="2"/>
        <v>5</v>
      </c>
      <c r="B13" s="181" t="str">
        <f t="shared" si="3"/>
        <v/>
      </c>
      <c r="C13" s="126"/>
      <c r="D13" s="181" t="str">
        <f t="shared" si="4"/>
        <v/>
      </c>
      <c r="E13" s="181" t="str">
        <f t="shared" si="1"/>
        <v/>
      </c>
      <c r="F13" s="126"/>
      <c r="G13" s="126"/>
      <c r="H13" s="127"/>
      <c r="I13" s="33"/>
      <c r="J13" s="181" t="str">
        <f t="shared" si="5"/>
        <v/>
      </c>
      <c r="K13" s="33"/>
      <c r="L13" s="33"/>
      <c r="M13" s="164"/>
      <c r="N13" s="128"/>
      <c r="O13" s="165"/>
      <c r="P13" s="33"/>
      <c r="Q13" s="164"/>
      <c r="R13" s="128"/>
      <c r="S13" s="165"/>
      <c r="T13" s="146"/>
      <c r="U13" s="179" t="str">
        <f>_xlfn.IFNA(VLOOKUP(I13&amp;K13,※編集不可※選択項目!$S$3:$T$11,2,FALSE),"")</f>
        <v/>
      </c>
      <c r="V13" s="183"/>
      <c r="W13" s="34"/>
      <c r="X13" s="184" t="str">
        <f>IFERROR(IF(C13="","",VLOOKUP(C13&amp;I13&amp;K13&amp;W13,※編集不可※選択項目!$U$18:$V$114,2,0)),"")</f>
        <v/>
      </c>
      <c r="Y13" s="129"/>
      <c r="Z13" s="160"/>
      <c r="AA13" s="161"/>
      <c r="AB13" s="180" t="str">
        <f t="shared" si="6"/>
        <v/>
      </c>
      <c r="AC13" s="163"/>
      <c r="AD13" s="147"/>
    </row>
    <row r="14" spans="1:31" s="4" customFormat="1" ht="24.95" customHeight="1" x14ac:dyDescent="0.15">
      <c r="A14" s="32">
        <f t="shared" si="2"/>
        <v>6</v>
      </c>
      <c r="B14" s="181" t="str">
        <f t="shared" si="3"/>
        <v/>
      </c>
      <c r="C14" s="126"/>
      <c r="D14" s="181" t="str">
        <f t="shared" si="4"/>
        <v/>
      </c>
      <c r="E14" s="181" t="str">
        <f t="shared" si="1"/>
        <v/>
      </c>
      <c r="F14" s="126"/>
      <c r="G14" s="126"/>
      <c r="H14" s="127"/>
      <c r="I14" s="33"/>
      <c r="J14" s="181" t="str">
        <f t="shared" si="5"/>
        <v/>
      </c>
      <c r="K14" s="33"/>
      <c r="L14" s="33"/>
      <c r="M14" s="164"/>
      <c r="N14" s="128"/>
      <c r="O14" s="165"/>
      <c r="P14" s="33"/>
      <c r="Q14" s="164"/>
      <c r="R14" s="128"/>
      <c r="S14" s="165"/>
      <c r="T14" s="146"/>
      <c r="U14" s="179" t="str">
        <f>_xlfn.IFNA(VLOOKUP(I14&amp;K14,※編集不可※選択項目!$S$3:$T$11,2,FALSE),"")</f>
        <v/>
      </c>
      <c r="V14" s="183"/>
      <c r="W14" s="34"/>
      <c r="X14" s="184" t="str">
        <f>IFERROR(IF(C14="","",VLOOKUP(C14&amp;I14&amp;K14&amp;W14,※編集不可※選択項目!$U$18:$V$114,2,0)),"")</f>
        <v/>
      </c>
      <c r="Y14" s="129"/>
      <c r="Z14" s="160"/>
      <c r="AA14" s="161"/>
      <c r="AB14" s="180" t="str">
        <f t="shared" si="6"/>
        <v/>
      </c>
      <c r="AC14" s="163"/>
      <c r="AD14" s="147"/>
    </row>
    <row r="15" spans="1:31" s="4" customFormat="1" ht="24.95" customHeight="1" x14ac:dyDescent="0.15">
      <c r="A15" s="32">
        <f t="shared" si="2"/>
        <v>7</v>
      </c>
      <c r="B15" s="181" t="str">
        <f t="shared" si="3"/>
        <v/>
      </c>
      <c r="C15" s="126"/>
      <c r="D15" s="181" t="str">
        <f t="shared" si="4"/>
        <v/>
      </c>
      <c r="E15" s="181" t="str">
        <f t="shared" si="1"/>
        <v/>
      </c>
      <c r="F15" s="126"/>
      <c r="G15" s="126"/>
      <c r="H15" s="127"/>
      <c r="I15" s="33"/>
      <c r="J15" s="181" t="str">
        <f t="shared" si="5"/>
        <v/>
      </c>
      <c r="K15" s="33"/>
      <c r="L15" s="33"/>
      <c r="M15" s="164"/>
      <c r="N15" s="128"/>
      <c r="O15" s="165"/>
      <c r="P15" s="33"/>
      <c r="Q15" s="164"/>
      <c r="R15" s="128"/>
      <c r="S15" s="165"/>
      <c r="T15" s="146"/>
      <c r="U15" s="179" t="str">
        <f>_xlfn.IFNA(VLOOKUP(I15&amp;K15,※編集不可※選択項目!$S$3:$T$11,2,FALSE),"")</f>
        <v/>
      </c>
      <c r="V15" s="183"/>
      <c r="W15" s="34"/>
      <c r="X15" s="184" t="str">
        <f>IFERROR(IF(C15="","",VLOOKUP(C15&amp;I15&amp;K15&amp;W15,※編集不可※選択項目!$U$18:$V$114,2,0)),"")</f>
        <v/>
      </c>
      <c r="Y15" s="129"/>
      <c r="Z15" s="160"/>
      <c r="AA15" s="161"/>
      <c r="AB15" s="180" t="str">
        <f t="shared" si="6"/>
        <v/>
      </c>
      <c r="AC15" s="163"/>
      <c r="AD15" s="147"/>
    </row>
    <row r="16" spans="1:31" s="4" customFormat="1" ht="24.95" customHeight="1" x14ac:dyDescent="0.15">
      <c r="A16" s="32">
        <f t="shared" si="2"/>
        <v>8</v>
      </c>
      <c r="B16" s="181" t="str">
        <f t="shared" si="3"/>
        <v/>
      </c>
      <c r="C16" s="126"/>
      <c r="D16" s="181" t="str">
        <f t="shared" si="4"/>
        <v/>
      </c>
      <c r="E16" s="181" t="str">
        <f t="shared" si="1"/>
        <v/>
      </c>
      <c r="F16" s="126"/>
      <c r="G16" s="126"/>
      <c r="H16" s="127"/>
      <c r="I16" s="33"/>
      <c r="J16" s="181" t="str">
        <f t="shared" si="5"/>
        <v/>
      </c>
      <c r="K16" s="33"/>
      <c r="L16" s="33"/>
      <c r="M16" s="164"/>
      <c r="N16" s="128"/>
      <c r="O16" s="165"/>
      <c r="P16" s="33"/>
      <c r="Q16" s="164"/>
      <c r="R16" s="128"/>
      <c r="S16" s="165"/>
      <c r="T16" s="146"/>
      <c r="U16" s="179" t="str">
        <f>_xlfn.IFNA(VLOOKUP(I16&amp;K16,※編集不可※選択項目!$S$3:$T$11,2,FALSE),"")</f>
        <v/>
      </c>
      <c r="V16" s="183"/>
      <c r="W16" s="34"/>
      <c r="X16" s="184" t="str">
        <f>IFERROR(IF(C16="","",VLOOKUP(C16&amp;I16&amp;K16&amp;W16,※編集不可※選択項目!$U$18:$V$114,2,0)),"")</f>
        <v/>
      </c>
      <c r="Y16" s="129"/>
      <c r="Z16" s="160"/>
      <c r="AA16" s="161"/>
      <c r="AB16" s="180" t="str">
        <f t="shared" si="6"/>
        <v/>
      </c>
      <c r="AC16" s="163"/>
      <c r="AD16" s="147"/>
    </row>
    <row r="17" spans="1:30" s="4" customFormat="1" ht="24.95" customHeight="1" x14ac:dyDescent="0.15">
      <c r="A17" s="32">
        <f t="shared" si="2"/>
        <v>9</v>
      </c>
      <c r="B17" s="181" t="str">
        <f t="shared" si="3"/>
        <v/>
      </c>
      <c r="C17" s="126"/>
      <c r="D17" s="181" t="str">
        <f t="shared" si="4"/>
        <v/>
      </c>
      <c r="E17" s="181" t="str">
        <f t="shared" si="1"/>
        <v/>
      </c>
      <c r="F17" s="126"/>
      <c r="G17" s="126"/>
      <c r="H17" s="127"/>
      <c r="I17" s="33"/>
      <c r="J17" s="181" t="str">
        <f t="shared" si="5"/>
        <v/>
      </c>
      <c r="K17" s="33"/>
      <c r="L17" s="33"/>
      <c r="M17" s="164"/>
      <c r="N17" s="128"/>
      <c r="O17" s="165"/>
      <c r="P17" s="33"/>
      <c r="Q17" s="164"/>
      <c r="R17" s="128"/>
      <c r="S17" s="165"/>
      <c r="T17" s="146"/>
      <c r="U17" s="179" t="str">
        <f>_xlfn.IFNA(VLOOKUP(I17&amp;K17,※編集不可※選択項目!$S$3:$T$11,2,FALSE),"")</f>
        <v/>
      </c>
      <c r="V17" s="183"/>
      <c r="W17" s="34"/>
      <c r="X17" s="184" t="str">
        <f>IFERROR(IF(C17="","",VLOOKUP(C17&amp;I17&amp;K17&amp;W17,※編集不可※選択項目!$U$18:$V$114,2,0)),"")</f>
        <v/>
      </c>
      <c r="Y17" s="129"/>
      <c r="Z17" s="160"/>
      <c r="AA17" s="161"/>
      <c r="AB17" s="180" t="str">
        <f t="shared" si="6"/>
        <v/>
      </c>
      <c r="AC17" s="163"/>
      <c r="AD17" s="147"/>
    </row>
    <row r="18" spans="1:30" s="4" customFormat="1" ht="24.95" customHeight="1" x14ac:dyDescent="0.15">
      <c r="A18" s="32">
        <f t="shared" si="2"/>
        <v>10</v>
      </c>
      <c r="B18" s="181" t="str">
        <f t="shared" si="3"/>
        <v/>
      </c>
      <c r="C18" s="126"/>
      <c r="D18" s="181" t="str">
        <f t="shared" si="4"/>
        <v/>
      </c>
      <c r="E18" s="181" t="str">
        <f t="shared" si="1"/>
        <v/>
      </c>
      <c r="F18" s="126"/>
      <c r="G18" s="126"/>
      <c r="H18" s="127"/>
      <c r="I18" s="33"/>
      <c r="J18" s="181" t="str">
        <f t="shared" si="5"/>
        <v/>
      </c>
      <c r="K18" s="33"/>
      <c r="L18" s="33"/>
      <c r="M18" s="164"/>
      <c r="N18" s="128"/>
      <c r="O18" s="165"/>
      <c r="P18" s="33"/>
      <c r="Q18" s="164"/>
      <c r="R18" s="128"/>
      <c r="S18" s="165"/>
      <c r="T18" s="146"/>
      <c r="U18" s="179" t="str">
        <f>_xlfn.IFNA(VLOOKUP(I18&amp;K18,※編集不可※選択項目!$S$3:$T$11,2,FALSE),"")</f>
        <v/>
      </c>
      <c r="V18" s="183"/>
      <c r="W18" s="34"/>
      <c r="X18" s="184" t="str">
        <f>IFERROR(IF(C18="","",VLOOKUP(C18&amp;I18&amp;K18&amp;W18,※編集不可※選択項目!$U$18:$V$114,2,0)),"")</f>
        <v/>
      </c>
      <c r="Y18" s="129"/>
      <c r="Z18" s="160"/>
      <c r="AA18" s="161"/>
      <c r="AB18" s="180" t="str">
        <f t="shared" si="6"/>
        <v/>
      </c>
      <c r="AC18" s="163"/>
      <c r="AD18" s="147"/>
    </row>
    <row r="19" spans="1:30" s="4" customFormat="1" ht="24.95" customHeight="1" x14ac:dyDescent="0.15">
      <c r="A19" s="32">
        <f t="shared" si="2"/>
        <v>11</v>
      </c>
      <c r="B19" s="181" t="str">
        <f t="shared" si="3"/>
        <v/>
      </c>
      <c r="C19" s="126"/>
      <c r="D19" s="181" t="str">
        <f t="shared" si="4"/>
        <v/>
      </c>
      <c r="E19" s="181" t="str">
        <f t="shared" si="1"/>
        <v/>
      </c>
      <c r="F19" s="126"/>
      <c r="G19" s="126"/>
      <c r="H19" s="127"/>
      <c r="I19" s="33"/>
      <c r="J19" s="181" t="str">
        <f t="shared" si="5"/>
        <v/>
      </c>
      <c r="K19" s="33"/>
      <c r="L19" s="33"/>
      <c r="M19" s="164"/>
      <c r="N19" s="128"/>
      <c r="O19" s="165"/>
      <c r="P19" s="33"/>
      <c r="Q19" s="164"/>
      <c r="R19" s="128"/>
      <c r="S19" s="165"/>
      <c r="T19" s="146"/>
      <c r="U19" s="179" t="str">
        <f>_xlfn.IFNA(VLOOKUP(I19&amp;K19,※編集不可※選択項目!$S$3:$T$11,2,FALSE),"")</f>
        <v/>
      </c>
      <c r="V19" s="183"/>
      <c r="W19" s="34"/>
      <c r="X19" s="184" t="str">
        <f>IFERROR(IF(C19="","",VLOOKUP(C19&amp;I19&amp;K19&amp;W19,※編集不可※選択項目!$U$18:$V$114,2,0)),"")</f>
        <v/>
      </c>
      <c r="Y19" s="129"/>
      <c r="Z19" s="160"/>
      <c r="AA19" s="161"/>
      <c r="AB19" s="180" t="str">
        <f t="shared" si="6"/>
        <v/>
      </c>
      <c r="AC19" s="163"/>
      <c r="AD19" s="147"/>
    </row>
    <row r="20" spans="1:30" s="4" customFormat="1" ht="24.95" customHeight="1" x14ac:dyDescent="0.15">
      <c r="A20" s="32">
        <f t="shared" si="2"/>
        <v>12</v>
      </c>
      <c r="B20" s="181" t="str">
        <f t="shared" si="3"/>
        <v/>
      </c>
      <c r="C20" s="126"/>
      <c r="D20" s="181" t="str">
        <f t="shared" si="4"/>
        <v/>
      </c>
      <c r="E20" s="181" t="str">
        <f t="shared" si="1"/>
        <v/>
      </c>
      <c r="F20" s="126"/>
      <c r="G20" s="126"/>
      <c r="H20" s="127"/>
      <c r="I20" s="33"/>
      <c r="J20" s="181" t="str">
        <f t="shared" si="5"/>
        <v/>
      </c>
      <c r="K20" s="33"/>
      <c r="L20" s="33"/>
      <c r="M20" s="164"/>
      <c r="N20" s="128"/>
      <c r="O20" s="165"/>
      <c r="P20" s="33"/>
      <c r="Q20" s="164"/>
      <c r="R20" s="128"/>
      <c r="S20" s="165"/>
      <c r="T20" s="146"/>
      <c r="U20" s="179" t="str">
        <f>_xlfn.IFNA(VLOOKUP(I20&amp;K20,※編集不可※選択項目!$S$3:$T$11,2,FALSE),"")</f>
        <v/>
      </c>
      <c r="V20" s="183"/>
      <c r="W20" s="34"/>
      <c r="X20" s="184" t="str">
        <f>IFERROR(IF(C20="","",VLOOKUP(C20&amp;I20&amp;K20&amp;W20,※編集不可※選択項目!$U$18:$V$114,2,0)),"")</f>
        <v/>
      </c>
      <c r="Y20" s="129"/>
      <c r="Z20" s="160"/>
      <c r="AA20" s="161"/>
      <c r="AB20" s="180" t="str">
        <f t="shared" si="6"/>
        <v/>
      </c>
      <c r="AC20" s="163"/>
      <c r="AD20" s="147"/>
    </row>
    <row r="21" spans="1:30" s="4" customFormat="1" ht="24.95" customHeight="1" x14ac:dyDescent="0.15">
      <c r="A21" s="32">
        <f t="shared" si="2"/>
        <v>13</v>
      </c>
      <c r="B21" s="181" t="str">
        <f t="shared" si="3"/>
        <v/>
      </c>
      <c r="C21" s="126"/>
      <c r="D21" s="181" t="str">
        <f t="shared" si="4"/>
        <v/>
      </c>
      <c r="E21" s="181" t="str">
        <f t="shared" si="1"/>
        <v/>
      </c>
      <c r="F21" s="126"/>
      <c r="G21" s="126"/>
      <c r="H21" s="127"/>
      <c r="I21" s="33"/>
      <c r="J21" s="181" t="str">
        <f t="shared" si="5"/>
        <v/>
      </c>
      <c r="K21" s="33"/>
      <c r="L21" s="33"/>
      <c r="M21" s="164"/>
      <c r="N21" s="128"/>
      <c r="O21" s="165"/>
      <c r="P21" s="33"/>
      <c r="Q21" s="164"/>
      <c r="R21" s="128"/>
      <c r="S21" s="165"/>
      <c r="T21" s="146"/>
      <c r="U21" s="179" t="str">
        <f>_xlfn.IFNA(VLOOKUP(I21&amp;K21,※編集不可※選択項目!$S$3:$T$11,2,FALSE),"")</f>
        <v/>
      </c>
      <c r="V21" s="183"/>
      <c r="W21" s="34"/>
      <c r="X21" s="184" t="str">
        <f>IFERROR(IF(C21="","",VLOOKUP(C21&amp;I21&amp;K21&amp;W21,※編集不可※選択項目!$U$18:$V$114,2,0)),"")</f>
        <v/>
      </c>
      <c r="Y21" s="129"/>
      <c r="Z21" s="160"/>
      <c r="AA21" s="161"/>
      <c r="AB21" s="180" t="str">
        <f t="shared" si="6"/>
        <v/>
      </c>
      <c r="AC21" s="163"/>
      <c r="AD21" s="147"/>
    </row>
    <row r="22" spans="1:30" s="4" customFormat="1" ht="24.95" customHeight="1" x14ac:dyDescent="0.15">
      <c r="A22" s="32">
        <f t="shared" si="2"/>
        <v>14</v>
      </c>
      <c r="B22" s="181" t="str">
        <f t="shared" si="3"/>
        <v/>
      </c>
      <c r="C22" s="126"/>
      <c r="D22" s="181" t="str">
        <f t="shared" si="4"/>
        <v/>
      </c>
      <c r="E22" s="181" t="str">
        <f t="shared" si="1"/>
        <v/>
      </c>
      <c r="F22" s="126"/>
      <c r="G22" s="126"/>
      <c r="H22" s="127"/>
      <c r="I22" s="33"/>
      <c r="J22" s="181" t="str">
        <f t="shared" si="5"/>
        <v/>
      </c>
      <c r="K22" s="33"/>
      <c r="L22" s="33"/>
      <c r="M22" s="164"/>
      <c r="N22" s="128"/>
      <c r="O22" s="165"/>
      <c r="P22" s="33"/>
      <c r="Q22" s="164"/>
      <c r="R22" s="128"/>
      <c r="S22" s="165"/>
      <c r="T22" s="146"/>
      <c r="U22" s="179" t="str">
        <f>_xlfn.IFNA(VLOOKUP(I22&amp;K22,※編集不可※選択項目!$S$3:$T$11,2,FALSE),"")</f>
        <v/>
      </c>
      <c r="V22" s="183"/>
      <c r="W22" s="34"/>
      <c r="X22" s="184" t="str">
        <f>IFERROR(IF(C22="","",VLOOKUP(C22&amp;I22&amp;K22&amp;W22,※編集不可※選択項目!$U$18:$V$114,2,0)),"")</f>
        <v/>
      </c>
      <c r="Y22" s="129"/>
      <c r="Z22" s="160"/>
      <c r="AA22" s="161"/>
      <c r="AB22" s="180" t="str">
        <f t="shared" si="6"/>
        <v/>
      </c>
      <c r="AC22" s="163"/>
      <c r="AD22" s="147"/>
    </row>
    <row r="23" spans="1:30" s="4" customFormat="1" ht="24.95" customHeight="1" x14ac:dyDescent="0.15">
      <c r="A23" s="32">
        <f t="shared" si="2"/>
        <v>15</v>
      </c>
      <c r="B23" s="181" t="str">
        <f t="shared" si="3"/>
        <v/>
      </c>
      <c r="C23" s="126"/>
      <c r="D23" s="181" t="str">
        <f t="shared" si="4"/>
        <v/>
      </c>
      <c r="E23" s="181" t="str">
        <f t="shared" si="1"/>
        <v/>
      </c>
      <c r="F23" s="126"/>
      <c r="G23" s="126"/>
      <c r="H23" s="127"/>
      <c r="I23" s="33"/>
      <c r="J23" s="181" t="str">
        <f t="shared" si="5"/>
        <v/>
      </c>
      <c r="K23" s="33"/>
      <c r="L23" s="33"/>
      <c r="M23" s="164"/>
      <c r="N23" s="128"/>
      <c r="O23" s="165"/>
      <c r="P23" s="33"/>
      <c r="Q23" s="164"/>
      <c r="R23" s="128"/>
      <c r="S23" s="165"/>
      <c r="T23" s="146"/>
      <c r="U23" s="179" t="str">
        <f>_xlfn.IFNA(VLOOKUP(I23&amp;K23,※編集不可※選択項目!$S$3:$T$11,2,FALSE),"")</f>
        <v/>
      </c>
      <c r="V23" s="183"/>
      <c r="W23" s="34"/>
      <c r="X23" s="184" t="str">
        <f>IFERROR(IF(C23="","",VLOOKUP(C23&amp;I23&amp;K23&amp;W23,※編集不可※選択項目!$U$18:$V$114,2,0)),"")</f>
        <v/>
      </c>
      <c r="Y23" s="129"/>
      <c r="Z23" s="160"/>
      <c r="AA23" s="161"/>
      <c r="AB23" s="180" t="str">
        <f t="shared" si="6"/>
        <v/>
      </c>
      <c r="AC23" s="163"/>
      <c r="AD23" s="147"/>
    </row>
    <row r="24" spans="1:30" s="4" customFormat="1" ht="24.95" customHeight="1" x14ac:dyDescent="0.15">
      <c r="A24" s="32">
        <f t="shared" si="2"/>
        <v>16</v>
      </c>
      <c r="B24" s="181" t="str">
        <f t="shared" si="3"/>
        <v/>
      </c>
      <c r="C24" s="126"/>
      <c r="D24" s="181" t="str">
        <f t="shared" si="4"/>
        <v/>
      </c>
      <c r="E24" s="181" t="str">
        <f t="shared" si="1"/>
        <v/>
      </c>
      <c r="F24" s="126"/>
      <c r="G24" s="126"/>
      <c r="H24" s="127"/>
      <c r="I24" s="33"/>
      <c r="J24" s="181" t="str">
        <f t="shared" si="5"/>
        <v/>
      </c>
      <c r="K24" s="33"/>
      <c r="L24" s="33"/>
      <c r="M24" s="164"/>
      <c r="N24" s="128"/>
      <c r="O24" s="165"/>
      <c r="P24" s="33"/>
      <c r="Q24" s="164"/>
      <c r="R24" s="128"/>
      <c r="S24" s="165"/>
      <c r="T24" s="146"/>
      <c r="U24" s="179" t="str">
        <f>_xlfn.IFNA(VLOOKUP(I24&amp;K24,※編集不可※選択項目!$S$3:$T$11,2,FALSE),"")</f>
        <v/>
      </c>
      <c r="V24" s="183"/>
      <c r="W24" s="34"/>
      <c r="X24" s="184" t="str">
        <f>IFERROR(IF(C24="","",VLOOKUP(C24&amp;I24&amp;K24&amp;W24,※編集不可※選択項目!$U$18:$V$114,2,0)),"")</f>
        <v/>
      </c>
      <c r="Y24" s="129"/>
      <c r="Z24" s="160"/>
      <c r="AA24" s="161"/>
      <c r="AB24" s="180" t="str">
        <f t="shared" si="6"/>
        <v/>
      </c>
      <c r="AC24" s="163"/>
      <c r="AD24" s="147"/>
    </row>
    <row r="25" spans="1:30" s="4" customFormat="1" ht="24.95" customHeight="1" x14ac:dyDescent="0.15">
      <c r="A25" s="32">
        <f t="shared" si="2"/>
        <v>17</v>
      </c>
      <c r="B25" s="181" t="str">
        <f t="shared" si="3"/>
        <v/>
      </c>
      <c r="C25" s="126"/>
      <c r="D25" s="181" t="str">
        <f t="shared" si="4"/>
        <v/>
      </c>
      <c r="E25" s="181" t="str">
        <f t="shared" si="1"/>
        <v/>
      </c>
      <c r="F25" s="126"/>
      <c r="G25" s="126"/>
      <c r="H25" s="127"/>
      <c r="I25" s="33"/>
      <c r="J25" s="181" t="str">
        <f t="shared" si="5"/>
        <v/>
      </c>
      <c r="K25" s="33"/>
      <c r="L25" s="33"/>
      <c r="M25" s="164"/>
      <c r="N25" s="128"/>
      <c r="O25" s="165"/>
      <c r="P25" s="33"/>
      <c r="Q25" s="164"/>
      <c r="R25" s="128"/>
      <c r="S25" s="165"/>
      <c r="T25" s="146"/>
      <c r="U25" s="179" t="str">
        <f>_xlfn.IFNA(VLOOKUP(I25&amp;K25,※編集不可※選択項目!$S$3:$T$11,2,FALSE),"")</f>
        <v/>
      </c>
      <c r="V25" s="183"/>
      <c r="W25" s="34"/>
      <c r="X25" s="184" t="str">
        <f>IFERROR(IF(C25="","",VLOOKUP(C25&amp;I25&amp;K25&amp;W25,※編集不可※選択項目!$U$18:$V$114,2,0)),"")</f>
        <v/>
      </c>
      <c r="Y25" s="129"/>
      <c r="Z25" s="160"/>
      <c r="AA25" s="161"/>
      <c r="AB25" s="180" t="str">
        <f t="shared" si="6"/>
        <v/>
      </c>
      <c r="AC25" s="163"/>
      <c r="AD25" s="147"/>
    </row>
    <row r="26" spans="1:30" s="4" customFormat="1" ht="24.95" customHeight="1" x14ac:dyDescent="0.15">
      <c r="A26" s="32">
        <f t="shared" si="2"/>
        <v>18</v>
      </c>
      <c r="B26" s="181" t="str">
        <f t="shared" si="3"/>
        <v/>
      </c>
      <c r="C26" s="126"/>
      <c r="D26" s="181" t="str">
        <f t="shared" si="4"/>
        <v/>
      </c>
      <c r="E26" s="181" t="str">
        <f t="shared" si="1"/>
        <v/>
      </c>
      <c r="F26" s="126"/>
      <c r="G26" s="126"/>
      <c r="H26" s="127"/>
      <c r="I26" s="33"/>
      <c r="J26" s="181" t="str">
        <f t="shared" si="5"/>
        <v/>
      </c>
      <c r="K26" s="33"/>
      <c r="L26" s="33"/>
      <c r="M26" s="164"/>
      <c r="N26" s="128"/>
      <c r="O26" s="165"/>
      <c r="P26" s="33"/>
      <c r="Q26" s="164"/>
      <c r="R26" s="128"/>
      <c r="S26" s="165"/>
      <c r="T26" s="146"/>
      <c r="U26" s="179" t="str">
        <f>_xlfn.IFNA(VLOOKUP(I26&amp;K26,※編集不可※選択項目!$S$3:$T$11,2,FALSE),"")</f>
        <v/>
      </c>
      <c r="V26" s="183"/>
      <c r="W26" s="34"/>
      <c r="X26" s="184" t="str">
        <f>IFERROR(IF(C26="","",VLOOKUP(C26&amp;I26&amp;K26&amp;W26,※編集不可※選択項目!$U$18:$V$114,2,0)),"")</f>
        <v/>
      </c>
      <c r="Y26" s="129"/>
      <c r="Z26" s="160"/>
      <c r="AA26" s="161"/>
      <c r="AB26" s="180" t="str">
        <f t="shared" si="6"/>
        <v/>
      </c>
      <c r="AC26" s="163"/>
      <c r="AD26" s="147"/>
    </row>
    <row r="27" spans="1:30" s="4" customFormat="1" ht="24.95" customHeight="1" x14ac:dyDescent="0.15">
      <c r="A27" s="32">
        <f t="shared" si="2"/>
        <v>19</v>
      </c>
      <c r="B27" s="181" t="str">
        <f t="shared" si="3"/>
        <v/>
      </c>
      <c r="C27" s="126"/>
      <c r="D27" s="181" t="str">
        <f t="shared" si="4"/>
        <v/>
      </c>
      <c r="E27" s="181" t="str">
        <f t="shared" si="1"/>
        <v/>
      </c>
      <c r="F27" s="126"/>
      <c r="G27" s="126"/>
      <c r="H27" s="127"/>
      <c r="I27" s="33"/>
      <c r="J27" s="181" t="str">
        <f t="shared" si="5"/>
        <v/>
      </c>
      <c r="K27" s="33"/>
      <c r="L27" s="33"/>
      <c r="M27" s="164"/>
      <c r="N27" s="128"/>
      <c r="O27" s="165"/>
      <c r="P27" s="33"/>
      <c r="Q27" s="164"/>
      <c r="R27" s="128"/>
      <c r="S27" s="165"/>
      <c r="T27" s="146"/>
      <c r="U27" s="179" t="str">
        <f>_xlfn.IFNA(VLOOKUP(I27&amp;K27,※編集不可※選択項目!$S$3:$T$11,2,FALSE),"")</f>
        <v/>
      </c>
      <c r="V27" s="183"/>
      <c r="W27" s="34"/>
      <c r="X27" s="184" t="str">
        <f>IFERROR(IF(C27="","",VLOOKUP(C27&amp;I27&amp;K27&amp;W27,※編集不可※選択項目!$U$18:$V$114,2,0)),"")</f>
        <v/>
      </c>
      <c r="Y27" s="129"/>
      <c r="Z27" s="160"/>
      <c r="AA27" s="161"/>
      <c r="AB27" s="180" t="str">
        <f t="shared" si="6"/>
        <v/>
      </c>
      <c r="AC27" s="163"/>
      <c r="AD27" s="147"/>
    </row>
    <row r="28" spans="1:30" s="4" customFormat="1" ht="24.95" customHeight="1" x14ac:dyDescent="0.15">
      <c r="A28" s="32">
        <f t="shared" si="2"/>
        <v>20</v>
      </c>
      <c r="B28" s="181" t="str">
        <f t="shared" si="3"/>
        <v/>
      </c>
      <c r="C28" s="126"/>
      <c r="D28" s="181" t="str">
        <f t="shared" si="4"/>
        <v/>
      </c>
      <c r="E28" s="181" t="str">
        <f t="shared" si="1"/>
        <v/>
      </c>
      <c r="F28" s="126"/>
      <c r="G28" s="126"/>
      <c r="H28" s="127"/>
      <c r="I28" s="33"/>
      <c r="J28" s="181" t="str">
        <f t="shared" si="5"/>
        <v/>
      </c>
      <c r="K28" s="33"/>
      <c r="L28" s="33"/>
      <c r="M28" s="164"/>
      <c r="N28" s="128"/>
      <c r="O28" s="165"/>
      <c r="P28" s="33"/>
      <c r="Q28" s="164"/>
      <c r="R28" s="128"/>
      <c r="S28" s="165"/>
      <c r="T28" s="146"/>
      <c r="U28" s="179" t="str">
        <f>_xlfn.IFNA(VLOOKUP(I28&amp;K28,※編集不可※選択項目!$S$3:$T$11,2,FALSE),"")</f>
        <v/>
      </c>
      <c r="V28" s="183"/>
      <c r="W28" s="34"/>
      <c r="X28" s="184" t="str">
        <f>IFERROR(IF(C28="","",VLOOKUP(C28&amp;I28&amp;K28&amp;W28,※編集不可※選択項目!$U$18:$V$114,2,0)),"")</f>
        <v/>
      </c>
      <c r="Y28" s="129"/>
      <c r="Z28" s="160"/>
      <c r="AA28" s="161"/>
      <c r="AB28" s="180" t="str">
        <f t="shared" si="6"/>
        <v/>
      </c>
      <c r="AC28" s="163"/>
      <c r="AD28" s="147"/>
    </row>
    <row r="29" spans="1:30" s="4" customFormat="1" ht="24.95" customHeight="1" x14ac:dyDescent="0.15">
      <c r="A29" s="32">
        <f t="shared" si="2"/>
        <v>21</v>
      </c>
      <c r="B29" s="181" t="str">
        <f t="shared" si="3"/>
        <v/>
      </c>
      <c r="C29" s="126"/>
      <c r="D29" s="181" t="str">
        <f t="shared" si="4"/>
        <v/>
      </c>
      <c r="E29" s="181" t="str">
        <f t="shared" si="1"/>
        <v/>
      </c>
      <c r="F29" s="126"/>
      <c r="G29" s="126"/>
      <c r="H29" s="127"/>
      <c r="I29" s="33"/>
      <c r="J29" s="181" t="str">
        <f t="shared" si="5"/>
        <v/>
      </c>
      <c r="K29" s="33"/>
      <c r="L29" s="33"/>
      <c r="M29" s="164"/>
      <c r="N29" s="128"/>
      <c r="O29" s="165"/>
      <c r="P29" s="33"/>
      <c r="Q29" s="164"/>
      <c r="R29" s="128"/>
      <c r="S29" s="165"/>
      <c r="T29" s="146"/>
      <c r="U29" s="179" t="str">
        <f>_xlfn.IFNA(VLOOKUP(I29&amp;K29,※編集不可※選択項目!$S$3:$T$11,2,FALSE),"")</f>
        <v/>
      </c>
      <c r="V29" s="183"/>
      <c r="W29" s="34"/>
      <c r="X29" s="184" t="str">
        <f>IFERROR(IF(C29="","",VLOOKUP(C29&amp;I29&amp;K29&amp;W29,※編集不可※選択項目!$U$18:$V$114,2,0)),"")</f>
        <v/>
      </c>
      <c r="Y29" s="129"/>
      <c r="Z29" s="160"/>
      <c r="AA29" s="161"/>
      <c r="AB29" s="180" t="str">
        <f t="shared" si="6"/>
        <v/>
      </c>
      <c r="AC29" s="163"/>
      <c r="AD29" s="147"/>
    </row>
    <row r="30" spans="1:30" s="4" customFormat="1" ht="24.95" customHeight="1" x14ac:dyDescent="0.15">
      <c r="A30" s="32">
        <f t="shared" si="2"/>
        <v>22</v>
      </c>
      <c r="B30" s="181" t="str">
        <f t="shared" si="3"/>
        <v/>
      </c>
      <c r="C30" s="126"/>
      <c r="D30" s="181" t="str">
        <f t="shared" si="4"/>
        <v/>
      </c>
      <c r="E30" s="181" t="str">
        <f t="shared" si="1"/>
        <v/>
      </c>
      <c r="F30" s="126"/>
      <c r="G30" s="126"/>
      <c r="H30" s="127"/>
      <c r="I30" s="33"/>
      <c r="J30" s="181" t="str">
        <f t="shared" si="5"/>
        <v/>
      </c>
      <c r="K30" s="33"/>
      <c r="L30" s="33"/>
      <c r="M30" s="164"/>
      <c r="N30" s="128"/>
      <c r="O30" s="165"/>
      <c r="P30" s="33"/>
      <c r="Q30" s="164"/>
      <c r="R30" s="128"/>
      <c r="S30" s="165"/>
      <c r="T30" s="146"/>
      <c r="U30" s="179" t="str">
        <f>_xlfn.IFNA(VLOOKUP(I30&amp;K30,※編集不可※選択項目!$S$3:$T$11,2,FALSE),"")</f>
        <v/>
      </c>
      <c r="V30" s="183"/>
      <c r="W30" s="34"/>
      <c r="X30" s="184" t="str">
        <f>IFERROR(IF(C30="","",VLOOKUP(C30&amp;I30&amp;K30&amp;W30,※編集不可※選択項目!$U$18:$V$114,2,0)),"")</f>
        <v/>
      </c>
      <c r="Y30" s="129"/>
      <c r="Z30" s="160"/>
      <c r="AA30" s="161"/>
      <c r="AB30" s="180" t="str">
        <f t="shared" si="6"/>
        <v/>
      </c>
      <c r="AC30" s="163"/>
      <c r="AD30" s="147"/>
    </row>
    <row r="31" spans="1:30" s="4" customFormat="1" ht="24.95" customHeight="1" x14ac:dyDescent="0.15">
      <c r="A31" s="32">
        <f t="shared" si="2"/>
        <v>23</v>
      </c>
      <c r="B31" s="181" t="str">
        <f t="shared" si="3"/>
        <v/>
      </c>
      <c r="C31" s="126"/>
      <c r="D31" s="181" t="str">
        <f t="shared" si="4"/>
        <v/>
      </c>
      <c r="E31" s="181" t="str">
        <f t="shared" si="1"/>
        <v/>
      </c>
      <c r="F31" s="126"/>
      <c r="G31" s="126"/>
      <c r="H31" s="127"/>
      <c r="I31" s="33"/>
      <c r="J31" s="181" t="str">
        <f t="shared" si="5"/>
        <v/>
      </c>
      <c r="K31" s="33"/>
      <c r="L31" s="33"/>
      <c r="M31" s="164"/>
      <c r="N31" s="128"/>
      <c r="O31" s="165"/>
      <c r="P31" s="33"/>
      <c r="Q31" s="164"/>
      <c r="R31" s="128"/>
      <c r="S31" s="165"/>
      <c r="T31" s="146"/>
      <c r="U31" s="179" t="str">
        <f>_xlfn.IFNA(VLOOKUP(I31&amp;K31,※編集不可※選択項目!$S$3:$T$11,2,FALSE),"")</f>
        <v/>
      </c>
      <c r="V31" s="183"/>
      <c r="W31" s="34"/>
      <c r="X31" s="184" t="str">
        <f>IFERROR(IF(C31="","",VLOOKUP(C31&amp;I31&amp;K31&amp;W31,※編集不可※選択項目!$U$18:$V$114,2,0)),"")</f>
        <v/>
      </c>
      <c r="Y31" s="129"/>
      <c r="Z31" s="160"/>
      <c r="AA31" s="161"/>
      <c r="AB31" s="180" t="str">
        <f t="shared" si="6"/>
        <v/>
      </c>
      <c r="AC31" s="163"/>
      <c r="AD31" s="147"/>
    </row>
    <row r="32" spans="1:30" s="4" customFormat="1" ht="24.95" customHeight="1" x14ac:dyDescent="0.15">
      <c r="A32" s="32">
        <f t="shared" si="2"/>
        <v>24</v>
      </c>
      <c r="B32" s="181" t="str">
        <f t="shared" si="3"/>
        <v/>
      </c>
      <c r="C32" s="126"/>
      <c r="D32" s="181" t="str">
        <f t="shared" si="4"/>
        <v/>
      </c>
      <c r="E32" s="181" t="str">
        <f t="shared" si="1"/>
        <v/>
      </c>
      <c r="F32" s="126"/>
      <c r="G32" s="126"/>
      <c r="H32" s="127"/>
      <c r="I32" s="33"/>
      <c r="J32" s="181" t="str">
        <f t="shared" si="5"/>
        <v/>
      </c>
      <c r="K32" s="33"/>
      <c r="L32" s="33"/>
      <c r="M32" s="164"/>
      <c r="N32" s="128"/>
      <c r="O32" s="165"/>
      <c r="P32" s="33"/>
      <c r="Q32" s="164"/>
      <c r="R32" s="128"/>
      <c r="S32" s="165"/>
      <c r="T32" s="146"/>
      <c r="U32" s="179" t="str">
        <f>_xlfn.IFNA(VLOOKUP(I32&amp;K32,※編集不可※選択項目!$S$3:$T$11,2,FALSE),"")</f>
        <v/>
      </c>
      <c r="V32" s="183"/>
      <c r="W32" s="34"/>
      <c r="X32" s="184" t="str">
        <f>IFERROR(IF(C32="","",VLOOKUP(C32&amp;I32&amp;K32&amp;W32,※編集不可※選択項目!$U$18:$V$114,2,0)),"")</f>
        <v/>
      </c>
      <c r="Y32" s="129"/>
      <c r="Z32" s="160"/>
      <c r="AA32" s="161"/>
      <c r="AB32" s="180" t="str">
        <f t="shared" si="6"/>
        <v/>
      </c>
      <c r="AC32" s="163"/>
      <c r="AD32" s="147"/>
    </row>
    <row r="33" spans="1:30" s="4" customFormat="1" ht="24.95" customHeight="1" x14ac:dyDescent="0.15">
      <c r="A33" s="32">
        <f t="shared" si="2"/>
        <v>25</v>
      </c>
      <c r="B33" s="181" t="str">
        <f t="shared" si="3"/>
        <v/>
      </c>
      <c r="C33" s="126"/>
      <c r="D33" s="181" t="str">
        <f t="shared" si="4"/>
        <v/>
      </c>
      <c r="E33" s="181" t="str">
        <f t="shared" si="1"/>
        <v/>
      </c>
      <c r="F33" s="126"/>
      <c r="G33" s="126"/>
      <c r="H33" s="127"/>
      <c r="I33" s="33"/>
      <c r="J33" s="181" t="str">
        <f t="shared" si="5"/>
        <v/>
      </c>
      <c r="K33" s="33"/>
      <c r="L33" s="33"/>
      <c r="M33" s="164"/>
      <c r="N33" s="128"/>
      <c r="O33" s="165"/>
      <c r="P33" s="33"/>
      <c r="Q33" s="164"/>
      <c r="R33" s="128"/>
      <c r="S33" s="165"/>
      <c r="T33" s="146"/>
      <c r="U33" s="179" t="str">
        <f>_xlfn.IFNA(VLOOKUP(I33&amp;K33,※編集不可※選択項目!$S$3:$T$11,2,FALSE),"")</f>
        <v/>
      </c>
      <c r="V33" s="183"/>
      <c r="W33" s="34"/>
      <c r="X33" s="184" t="str">
        <f>IFERROR(IF(C33="","",VLOOKUP(C33&amp;I33&amp;K33&amp;W33,※編集不可※選択項目!$U$18:$V$114,2,0)),"")</f>
        <v/>
      </c>
      <c r="Y33" s="129"/>
      <c r="Z33" s="160"/>
      <c r="AA33" s="161"/>
      <c r="AB33" s="180" t="str">
        <f t="shared" si="6"/>
        <v/>
      </c>
      <c r="AC33" s="163"/>
      <c r="AD33" s="147"/>
    </row>
    <row r="34" spans="1:30" s="4" customFormat="1" ht="24.95" customHeight="1" x14ac:dyDescent="0.15">
      <c r="A34" s="32">
        <f t="shared" si="2"/>
        <v>26</v>
      </c>
      <c r="B34" s="181" t="str">
        <f t="shared" si="3"/>
        <v/>
      </c>
      <c r="C34" s="126"/>
      <c r="D34" s="181" t="str">
        <f t="shared" si="4"/>
        <v/>
      </c>
      <c r="E34" s="181" t="str">
        <f t="shared" si="1"/>
        <v/>
      </c>
      <c r="F34" s="126"/>
      <c r="G34" s="126"/>
      <c r="H34" s="127"/>
      <c r="I34" s="33"/>
      <c r="J34" s="181" t="str">
        <f t="shared" si="5"/>
        <v/>
      </c>
      <c r="K34" s="33"/>
      <c r="L34" s="33"/>
      <c r="M34" s="164"/>
      <c r="N34" s="128"/>
      <c r="O34" s="165"/>
      <c r="P34" s="33"/>
      <c r="Q34" s="164"/>
      <c r="R34" s="128"/>
      <c r="S34" s="165"/>
      <c r="T34" s="146"/>
      <c r="U34" s="179" t="str">
        <f>_xlfn.IFNA(VLOOKUP(I34&amp;K34,※編集不可※選択項目!$S$3:$T$11,2,FALSE),"")</f>
        <v/>
      </c>
      <c r="V34" s="183"/>
      <c r="W34" s="34"/>
      <c r="X34" s="184" t="str">
        <f>IFERROR(IF(C34="","",VLOOKUP(C34&amp;I34&amp;K34&amp;W34,※編集不可※選択項目!$U$18:$V$114,2,0)),"")</f>
        <v/>
      </c>
      <c r="Y34" s="129"/>
      <c r="Z34" s="160"/>
      <c r="AA34" s="161"/>
      <c r="AB34" s="180" t="str">
        <f t="shared" si="6"/>
        <v/>
      </c>
      <c r="AC34" s="163"/>
      <c r="AD34" s="147"/>
    </row>
    <row r="35" spans="1:30" s="4" customFormat="1" ht="24.95" customHeight="1" x14ac:dyDescent="0.15">
      <c r="A35" s="32">
        <f t="shared" si="2"/>
        <v>27</v>
      </c>
      <c r="B35" s="181" t="str">
        <f t="shared" si="3"/>
        <v/>
      </c>
      <c r="C35" s="126"/>
      <c r="D35" s="181" t="str">
        <f t="shared" si="4"/>
        <v/>
      </c>
      <c r="E35" s="181" t="str">
        <f t="shared" si="1"/>
        <v/>
      </c>
      <c r="F35" s="126"/>
      <c r="G35" s="126"/>
      <c r="H35" s="127"/>
      <c r="I35" s="33"/>
      <c r="J35" s="181" t="str">
        <f t="shared" si="5"/>
        <v/>
      </c>
      <c r="K35" s="33"/>
      <c r="L35" s="33"/>
      <c r="M35" s="164"/>
      <c r="N35" s="128"/>
      <c r="O35" s="165"/>
      <c r="P35" s="33"/>
      <c r="Q35" s="164"/>
      <c r="R35" s="128"/>
      <c r="S35" s="165"/>
      <c r="T35" s="146"/>
      <c r="U35" s="179" t="str">
        <f>_xlfn.IFNA(VLOOKUP(I35&amp;K35,※編集不可※選択項目!$S$3:$T$11,2,FALSE),"")</f>
        <v/>
      </c>
      <c r="V35" s="183"/>
      <c r="W35" s="34"/>
      <c r="X35" s="184" t="str">
        <f>IFERROR(IF(C35="","",VLOOKUP(C35&amp;I35&amp;K35&amp;W35,※編集不可※選択項目!$U$18:$V$114,2,0)),"")</f>
        <v/>
      </c>
      <c r="Y35" s="129"/>
      <c r="Z35" s="160"/>
      <c r="AA35" s="161"/>
      <c r="AB35" s="180" t="str">
        <f t="shared" si="6"/>
        <v/>
      </c>
      <c r="AC35" s="163"/>
      <c r="AD35" s="147"/>
    </row>
    <row r="36" spans="1:30" s="4" customFormat="1" ht="24.95" customHeight="1" x14ac:dyDescent="0.15">
      <c r="A36" s="32">
        <f t="shared" si="2"/>
        <v>28</v>
      </c>
      <c r="B36" s="181" t="str">
        <f t="shared" si="3"/>
        <v/>
      </c>
      <c r="C36" s="126"/>
      <c r="D36" s="181" t="str">
        <f t="shared" si="4"/>
        <v/>
      </c>
      <c r="E36" s="181" t="str">
        <f t="shared" si="1"/>
        <v/>
      </c>
      <c r="F36" s="126"/>
      <c r="G36" s="126"/>
      <c r="H36" s="127"/>
      <c r="I36" s="33"/>
      <c r="J36" s="181" t="str">
        <f t="shared" si="5"/>
        <v/>
      </c>
      <c r="K36" s="33"/>
      <c r="L36" s="33"/>
      <c r="M36" s="164"/>
      <c r="N36" s="128"/>
      <c r="O36" s="165"/>
      <c r="P36" s="33"/>
      <c r="Q36" s="164"/>
      <c r="R36" s="128"/>
      <c r="S36" s="165"/>
      <c r="T36" s="146"/>
      <c r="U36" s="179" t="str">
        <f>_xlfn.IFNA(VLOOKUP(I36&amp;K36,※編集不可※選択項目!$S$3:$T$11,2,FALSE),"")</f>
        <v/>
      </c>
      <c r="V36" s="183"/>
      <c r="W36" s="34"/>
      <c r="X36" s="184" t="str">
        <f>IFERROR(IF(C36="","",VLOOKUP(C36&amp;I36&amp;K36&amp;W36,※編集不可※選択項目!$U$18:$V$114,2,0)),"")</f>
        <v/>
      </c>
      <c r="Y36" s="129"/>
      <c r="Z36" s="160"/>
      <c r="AA36" s="161"/>
      <c r="AB36" s="180" t="str">
        <f t="shared" si="6"/>
        <v/>
      </c>
      <c r="AC36" s="163"/>
      <c r="AD36" s="147"/>
    </row>
    <row r="37" spans="1:30" s="4" customFormat="1" ht="24.95" customHeight="1" x14ac:dyDescent="0.15">
      <c r="A37" s="32">
        <f t="shared" si="2"/>
        <v>29</v>
      </c>
      <c r="B37" s="181" t="str">
        <f t="shared" si="3"/>
        <v/>
      </c>
      <c r="C37" s="126"/>
      <c r="D37" s="181" t="str">
        <f t="shared" si="4"/>
        <v/>
      </c>
      <c r="E37" s="181" t="str">
        <f t="shared" si="1"/>
        <v/>
      </c>
      <c r="F37" s="126"/>
      <c r="G37" s="126"/>
      <c r="H37" s="127"/>
      <c r="I37" s="33"/>
      <c r="J37" s="181" t="str">
        <f t="shared" si="5"/>
        <v/>
      </c>
      <c r="K37" s="33"/>
      <c r="L37" s="33"/>
      <c r="M37" s="164"/>
      <c r="N37" s="128"/>
      <c r="O37" s="165"/>
      <c r="P37" s="33"/>
      <c r="Q37" s="164"/>
      <c r="R37" s="128"/>
      <c r="S37" s="165"/>
      <c r="T37" s="146"/>
      <c r="U37" s="179" t="str">
        <f>_xlfn.IFNA(VLOOKUP(I37&amp;K37,※編集不可※選択項目!$S$3:$T$11,2,FALSE),"")</f>
        <v/>
      </c>
      <c r="V37" s="183"/>
      <c r="W37" s="34"/>
      <c r="X37" s="184" t="str">
        <f>IFERROR(IF(C37="","",VLOOKUP(C37&amp;I37&amp;K37&amp;W37,※編集不可※選択項目!$U$18:$V$114,2,0)),"")</f>
        <v/>
      </c>
      <c r="Y37" s="129"/>
      <c r="Z37" s="160"/>
      <c r="AA37" s="161"/>
      <c r="AB37" s="180" t="str">
        <f t="shared" si="6"/>
        <v/>
      </c>
      <c r="AC37" s="163"/>
      <c r="AD37" s="147"/>
    </row>
    <row r="38" spans="1:30" s="4" customFormat="1" ht="24.95" customHeight="1" x14ac:dyDescent="0.15">
      <c r="A38" s="32">
        <f t="shared" si="2"/>
        <v>30</v>
      </c>
      <c r="B38" s="181" t="str">
        <f t="shared" si="3"/>
        <v/>
      </c>
      <c r="C38" s="126"/>
      <c r="D38" s="181" t="str">
        <f t="shared" si="4"/>
        <v/>
      </c>
      <c r="E38" s="181" t="str">
        <f t="shared" si="1"/>
        <v/>
      </c>
      <c r="F38" s="126"/>
      <c r="G38" s="126"/>
      <c r="H38" s="127"/>
      <c r="I38" s="33"/>
      <c r="J38" s="181" t="str">
        <f t="shared" si="5"/>
        <v/>
      </c>
      <c r="K38" s="33"/>
      <c r="L38" s="33"/>
      <c r="M38" s="164"/>
      <c r="N38" s="128"/>
      <c r="O38" s="165"/>
      <c r="P38" s="33"/>
      <c r="Q38" s="164"/>
      <c r="R38" s="128"/>
      <c r="S38" s="165"/>
      <c r="T38" s="146"/>
      <c r="U38" s="179" t="str">
        <f>_xlfn.IFNA(VLOOKUP(I38&amp;K38,※編集不可※選択項目!$S$3:$T$11,2,FALSE),"")</f>
        <v/>
      </c>
      <c r="V38" s="183"/>
      <c r="W38" s="34"/>
      <c r="X38" s="184" t="str">
        <f>IFERROR(IF(C38="","",VLOOKUP(C38&amp;I38&amp;K38&amp;W38,※編集不可※選択項目!$U$18:$V$114,2,0)),"")</f>
        <v/>
      </c>
      <c r="Y38" s="129"/>
      <c r="Z38" s="160"/>
      <c r="AA38" s="161"/>
      <c r="AB38" s="180" t="str">
        <f t="shared" si="6"/>
        <v/>
      </c>
      <c r="AC38" s="163"/>
      <c r="AD38" s="147"/>
    </row>
    <row r="39" spans="1:30" s="4" customFormat="1" ht="24.95" customHeight="1" x14ac:dyDescent="0.15">
      <c r="A39" s="32">
        <f t="shared" si="2"/>
        <v>31</v>
      </c>
      <c r="B39" s="181" t="str">
        <f t="shared" si="3"/>
        <v/>
      </c>
      <c r="C39" s="126"/>
      <c r="D39" s="181" t="str">
        <f t="shared" si="4"/>
        <v/>
      </c>
      <c r="E39" s="181" t="str">
        <f t="shared" si="1"/>
        <v/>
      </c>
      <c r="F39" s="126"/>
      <c r="G39" s="126"/>
      <c r="H39" s="127"/>
      <c r="I39" s="33"/>
      <c r="J39" s="181" t="str">
        <f t="shared" si="5"/>
        <v/>
      </c>
      <c r="K39" s="33"/>
      <c r="L39" s="33"/>
      <c r="M39" s="164"/>
      <c r="N39" s="128"/>
      <c r="O39" s="165"/>
      <c r="P39" s="33"/>
      <c r="Q39" s="164"/>
      <c r="R39" s="128"/>
      <c r="S39" s="165"/>
      <c r="T39" s="146"/>
      <c r="U39" s="179" t="str">
        <f>_xlfn.IFNA(VLOOKUP(I39&amp;K39,※編集不可※選択項目!$S$3:$T$11,2,FALSE),"")</f>
        <v/>
      </c>
      <c r="V39" s="183"/>
      <c r="W39" s="34"/>
      <c r="X39" s="184" t="str">
        <f>IFERROR(IF(C39="","",VLOOKUP(C39&amp;I39&amp;K39&amp;W39,※編集不可※選択項目!$U$18:$V$114,2,0)),"")</f>
        <v/>
      </c>
      <c r="Y39" s="129"/>
      <c r="Z39" s="160"/>
      <c r="AA39" s="161"/>
      <c r="AB39" s="180" t="str">
        <f t="shared" si="6"/>
        <v/>
      </c>
      <c r="AC39" s="163"/>
      <c r="AD39" s="147"/>
    </row>
    <row r="40" spans="1:30" s="4" customFormat="1" ht="24.95" customHeight="1" x14ac:dyDescent="0.15">
      <c r="A40" s="32">
        <f t="shared" si="2"/>
        <v>32</v>
      </c>
      <c r="B40" s="181" t="str">
        <f t="shared" si="3"/>
        <v/>
      </c>
      <c r="C40" s="126"/>
      <c r="D40" s="181" t="str">
        <f t="shared" si="4"/>
        <v/>
      </c>
      <c r="E40" s="181" t="str">
        <f t="shared" si="1"/>
        <v/>
      </c>
      <c r="F40" s="126"/>
      <c r="G40" s="126"/>
      <c r="H40" s="127"/>
      <c r="I40" s="33"/>
      <c r="J40" s="181" t="str">
        <f t="shared" si="5"/>
        <v/>
      </c>
      <c r="K40" s="33"/>
      <c r="L40" s="33"/>
      <c r="M40" s="164"/>
      <c r="N40" s="128"/>
      <c r="O40" s="165"/>
      <c r="P40" s="33"/>
      <c r="Q40" s="164"/>
      <c r="R40" s="128"/>
      <c r="S40" s="165"/>
      <c r="T40" s="146"/>
      <c r="U40" s="179" t="str">
        <f>_xlfn.IFNA(VLOOKUP(I40&amp;K40,※編集不可※選択項目!$S$3:$T$11,2,FALSE),"")</f>
        <v/>
      </c>
      <c r="V40" s="183"/>
      <c r="W40" s="34"/>
      <c r="X40" s="184" t="str">
        <f>IFERROR(IF(C40="","",VLOOKUP(C40&amp;I40&amp;K40&amp;W40,※編集不可※選択項目!$U$18:$V$114,2,0)),"")</f>
        <v/>
      </c>
      <c r="Y40" s="129"/>
      <c r="Z40" s="160"/>
      <c r="AA40" s="161"/>
      <c r="AB40" s="180" t="str">
        <f t="shared" si="6"/>
        <v/>
      </c>
      <c r="AC40" s="163"/>
      <c r="AD40" s="147"/>
    </row>
    <row r="41" spans="1:30" s="4" customFormat="1" ht="24.95" customHeight="1" x14ac:dyDescent="0.15">
      <c r="A41" s="32">
        <f t="shared" si="2"/>
        <v>33</v>
      </c>
      <c r="B41" s="181" t="str">
        <f t="shared" si="3"/>
        <v/>
      </c>
      <c r="C41" s="126"/>
      <c r="D41" s="181" t="str">
        <f t="shared" si="4"/>
        <v/>
      </c>
      <c r="E41" s="181" t="str">
        <f t="shared" si="1"/>
        <v/>
      </c>
      <c r="F41" s="126"/>
      <c r="G41" s="126"/>
      <c r="H41" s="127"/>
      <c r="I41" s="33"/>
      <c r="J41" s="181" t="str">
        <f t="shared" si="5"/>
        <v/>
      </c>
      <c r="K41" s="33"/>
      <c r="L41" s="33"/>
      <c r="M41" s="164"/>
      <c r="N41" s="128"/>
      <c r="O41" s="165"/>
      <c r="P41" s="33"/>
      <c r="Q41" s="164"/>
      <c r="R41" s="128"/>
      <c r="S41" s="165"/>
      <c r="T41" s="146"/>
      <c r="U41" s="179" t="str">
        <f>_xlfn.IFNA(VLOOKUP(I41&amp;K41,※編集不可※選択項目!$S$3:$T$11,2,FALSE),"")</f>
        <v/>
      </c>
      <c r="V41" s="183"/>
      <c r="W41" s="34"/>
      <c r="X41" s="184" t="str">
        <f>IFERROR(IF(C41="","",VLOOKUP(C41&amp;I41&amp;K41&amp;W41,※編集不可※選択項目!$U$18:$V$114,2,0)),"")</f>
        <v/>
      </c>
      <c r="Y41" s="129"/>
      <c r="Z41" s="160"/>
      <c r="AA41" s="161"/>
      <c r="AB41" s="180" t="str">
        <f t="shared" si="6"/>
        <v/>
      </c>
      <c r="AC41" s="163"/>
      <c r="AD41" s="147"/>
    </row>
    <row r="42" spans="1:30" s="4" customFormat="1" ht="24.95" customHeight="1" x14ac:dyDescent="0.15">
      <c r="A42" s="32">
        <f t="shared" si="2"/>
        <v>34</v>
      </c>
      <c r="B42" s="181" t="str">
        <f t="shared" si="3"/>
        <v/>
      </c>
      <c r="C42" s="126"/>
      <c r="D42" s="181" t="str">
        <f t="shared" si="4"/>
        <v/>
      </c>
      <c r="E42" s="181" t="str">
        <f t="shared" si="1"/>
        <v/>
      </c>
      <c r="F42" s="126"/>
      <c r="G42" s="126"/>
      <c r="H42" s="127"/>
      <c r="I42" s="33"/>
      <c r="J42" s="181" t="str">
        <f t="shared" si="5"/>
        <v/>
      </c>
      <c r="K42" s="33"/>
      <c r="L42" s="33"/>
      <c r="M42" s="164"/>
      <c r="N42" s="128"/>
      <c r="O42" s="165"/>
      <c r="P42" s="33"/>
      <c r="Q42" s="164"/>
      <c r="R42" s="128"/>
      <c r="S42" s="165"/>
      <c r="T42" s="146"/>
      <c r="U42" s="179" t="str">
        <f>_xlfn.IFNA(VLOOKUP(I42&amp;K42,※編集不可※選択項目!$S$3:$T$11,2,FALSE),"")</f>
        <v/>
      </c>
      <c r="V42" s="183"/>
      <c r="W42" s="34"/>
      <c r="X42" s="184" t="str">
        <f>IFERROR(IF(C42="","",VLOOKUP(C42&amp;I42&amp;K42&amp;W42,※編集不可※選択項目!$U$18:$V$114,2,0)),"")</f>
        <v/>
      </c>
      <c r="Y42" s="129"/>
      <c r="Z42" s="160"/>
      <c r="AA42" s="161"/>
      <c r="AB42" s="180" t="str">
        <f t="shared" si="6"/>
        <v/>
      </c>
      <c r="AC42" s="163"/>
      <c r="AD42" s="147"/>
    </row>
    <row r="43" spans="1:30" s="4" customFormat="1" ht="24.95" customHeight="1" x14ac:dyDescent="0.15">
      <c r="A43" s="32">
        <f t="shared" si="2"/>
        <v>35</v>
      </c>
      <c r="B43" s="181" t="str">
        <f t="shared" si="3"/>
        <v/>
      </c>
      <c r="C43" s="126"/>
      <c r="D43" s="181" t="str">
        <f t="shared" si="4"/>
        <v/>
      </c>
      <c r="E43" s="181" t="str">
        <f t="shared" si="1"/>
        <v/>
      </c>
      <c r="F43" s="126"/>
      <c r="G43" s="126"/>
      <c r="H43" s="127"/>
      <c r="I43" s="33"/>
      <c r="J43" s="181" t="str">
        <f t="shared" si="5"/>
        <v/>
      </c>
      <c r="K43" s="33"/>
      <c r="L43" s="33"/>
      <c r="M43" s="164"/>
      <c r="N43" s="128"/>
      <c r="O43" s="165"/>
      <c r="P43" s="33"/>
      <c r="Q43" s="164"/>
      <c r="R43" s="128"/>
      <c r="S43" s="165"/>
      <c r="T43" s="146"/>
      <c r="U43" s="179" t="str">
        <f>_xlfn.IFNA(VLOOKUP(I43&amp;K43,※編集不可※選択項目!$S$3:$T$11,2,FALSE),"")</f>
        <v/>
      </c>
      <c r="V43" s="183"/>
      <c r="W43" s="34"/>
      <c r="X43" s="184" t="str">
        <f>IFERROR(IF(C43="","",VLOOKUP(C43&amp;I43&amp;K43&amp;W43,※編集不可※選択項目!$U$18:$V$114,2,0)),"")</f>
        <v/>
      </c>
      <c r="Y43" s="129"/>
      <c r="Z43" s="160"/>
      <c r="AA43" s="161"/>
      <c r="AB43" s="180" t="str">
        <f t="shared" si="6"/>
        <v/>
      </c>
      <c r="AC43" s="163"/>
      <c r="AD43" s="147"/>
    </row>
    <row r="44" spans="1:30" s="4" customFormat="1" ht="24.95" customHeight="1" x14ac:dyDescent="0.15">
      <c r="A44" s="32">
        <f t="shared" si="2"/>
        <v>36</v>
      </c>
      <c r="B44" s="181" t="str">
        <f t="shared" si="3"/>
        <v/>
      </c>
      <c r="C44" s="126"/>
      <c r="D44" s="181" t="str">
        <f t="shared" si="4"/>
        <v/>
      </c>
      <c r="E44" s="181" t="str">
        <f t="shared" si="1"/>
        <v/>
      </c>
      <c r="F44" s="126"/>
      <c r="G44" s="126"/>
      <c r="H44" s="127"/>
      <c r="I44" s="33"/>
      <c r="J44" s="181" t="str">
        <f t="shared" si="5"/>
        <v/>
      </c>
      <c r="K44" s="33"/>
      <c r="L44" s="33"/>
      <c r="M44" s="164"/>
      <c r="N44" s="128"/>
      <c r="O44" s="165"/>
      <c r="P44" s="33"/>
      <c r="Q44" s="164"/>
      <c r="R44" s="128"/>
      <c r="S44" s="165"/>
      <c r="T44" s="146"/>
      <c r="U44" s="179" t="str">
        <f>_xlfn.IFNA(VLOOKUP(I44&amp;K44,※編集不可※選択項目!$S$3:$T$11,2,FALSE),"")</f>
        <v/>
      </c>
      <c r="V44" s="183"/>
      <c r="W44" s="34"/>
      <c r="X44" s="184" t="str">
        <f>IFERROR(IF(C44="","",VLOOKUP(C44&amp;I44&amp;K44&amp;W44,※編集不可※選択項目!$U$18:$V$114,2,0)),"")</f>
        <v/>
      </c>
      <c r="Y44" s="129"/>
      <c r="Z44" s="160"/>
      <c r="AA44" s="161"/>
      <c r="AB44" s="180" t="str">
        <f t="shared" si="6"/>
        <v/>
      </c>
      <c r="AC44" s="163"/>
      <c r="AD44" s="147"/>
    </row>
    <row r="45" spans="1:30" s="4" customFormat="1" ht="24.95" customHeight="1" x14ac:dyDescent="0.15">
      <c r="A45" s="32">
        <f t="shared" si="2"/>
        <v>37</v>
      </c>
      <c r="B45" s="181" t="str">
        <f t="shared" si="3"/>
        <v/>
      </c>
      <c r="C45" s="126"/>
      <c r="D45" s="181" t="str">
        <f t="shared" si="4"/>
        <v/>
      </c>
      <c r="E45" s="181" t="str">
        <f t="shared" si="1"/>
        <v/>
      </c>
      <c r="F45" s="126"/>
      <c r="G45" s="126"/>
      <c r="H45" s="127"/>
      <c r="I45" s="33"/>
      <c r="J45" s="181" t="str">
        <f t="shared" si="5"/>
        <v/>
      </c>
      <c r="K45" s="33"/>
      <c r="L45" s="33"/>
      <c r="M45" s="164"/>
      <c r="N45" s="128"/>
      <c r="O45" s="165"/>
      <c r="P45" s="33"/>
      <c r="Q45" s="164"/>
      <c r="R45" s="128"/>
      <c r="S45" s="165"/>
      <c r="T45" s="146"/>
      <c r="U45" s="179" t="str">
        <f>_xlfn.IFNA(VLOOKUP(I45&amp;K45,※編集不可※選択項目!$S$3:$T$11,2,FALSE),"")</f>
        <v/>
      </c>
      <c r="V45" s="183"/>
      <c r="W45" s="34"/>
      <c r="X45" s="184" t="str">
        <f>IFERROR(IF(C45="","",VLOOKUP(C45&amp;I45&amp;K45&amp;W45,※編集不可※選択項目!$U$18:$V$114,2,0)),"")</f>
        <v/>
      </c>
      <c r="Y45" s="129"/>
      <c r="Z45" s="160"/>
      <c r="AA45" s="161"/>
      <c r="AB45" s="180" t="str">
        <f t="shared" si="6"/>
        <v/>
      </c>
      <c r="AC45" s="163"/>
      <c r="AD45" s="147"/>
    </row>
    <row r="46" spans="1:30" s="4" customFormat="1" ht="24.95" customHeight="1" x14ac:dyDescent="0.15">
      <c r="A46" s="32">
        <f t="shared" si="2"/>
        <v>38</v>
      </c>
      <c r="B46" s="181" t="str">
        <f t="shared" si="3"/>
        <v/>
      </c>
      <c r="C46" s="126"/>
      <c r="D46" s="181" t="str">
        <f t="shared" si="4"/>
        <v/>
      </c>
      <c r="E46" s="181" t="str">
        <f t="shared" si="1"/>
        <v/>
      </c>
      <c r="F46" s="126"/>
      <c r="G46" s="126"/>
      <c r="H46" s="127"/>
      <c r="I46" s="33"/>
      <c r="J46" s="181" t="str">
        <f t="shared" si="5"/>
        <v/>
      </c>
      <c r="K46" s="33"/>
      <c r="L46" s="33"/>
      <c r="M46" s="164"/>
      <c r="N46" s="128"/>
      <c r="O46" s="165"/>
      <c r="P46" s="33"/>
      <c r="Q46" s="164"/>
      <c r="R46" s="128"/>
      <c r="S46" s="165"/>
      <c r="T46" s="146"/>
      <c r="U46" s="179" t="str">
        <f>_xlfn.IFNA(VLOOKUP(I46&amp;K46,※編集不可※選択項目!$S$3:$T$11,2,FALSE),"")</f>
        <v/>
      </c>
      <c r="V46" s="183"/>
      <c r="W46" s="34"/>
      <c r="X46" s="184" t="str">
        <f>IFERROR(IF(C46="","",VLOOKUP(C46&amp;I46&amp;K46&amp;W46,※編集不可※選択項目!$U$18:$V$114,2,0)),"")</f>
        <v/>
      </c>
      <c r="Y46" s="129"/>
      <c r="Z46" s="160"/>
      <c r="AA46" s="161"/>
      <c r="AB46" s="180" t="str">
        <f t="shared" si="6"/>
        <v/>
      </c>
      <c r="AC46" s="163"/>
      <c r="AD46" s="147"/>
    </row>
    <row r="47" spans="1:30" s="4" customFormat="1" ht="24.95" customHeight="1" x14ac:dyDescent="0.15">
      <c r="A47" s="32">
        <f t="shared" si="2"/>
        <v>39</v>
      </c>
      <c r="B47" s="181" t="str">
        <f t="shared" si="3"/>
        <v/>
      </c>
      <c r="C47" s="126"/>
      <c r="D47" s="181" t="str">
        <f t="shared" si="4"/>
        <v/>
      </c>
      <c r="E47" s="181" t="str">
        <f t="shared" si="1"/>
        <v/>
      </c>
      <c r="F47" s="126"/>
      <c r="G47" s="126"/>
      <c r="H47" s="127"/>
      <c r="I47" s="33"/>
      <c r="J47" s="181" t="str">
        <f t="shared" si="5"/>
        <v/>
      </c>
      <c r="K47" s="33"/>
      <c r="L47" s="33"/>
      <c r="M47" s="164"/>
      <c r="N47" s="128"/>
      <c r="O47" s="165"/>
      <c r="P47" s="33"/>
      <c r="Q47" s="164"/>
      <c r="R47" s="128"/>
      <c r="S47" s="165"/>
      <c r="T47" s="146"/>
      <c r="U47" s="179" t="str">
        <f>_xlfn.IFNA(VLOOKUP(I47&amp;K47,※編集不可※選択項目!$S$3:$T$11,2,FALSE),"")</f>
        <v/>
      </c>
      <c r="V47" s="183"/>
      <c r="W47" s="34"/>
      <c r="X47" s="184" t="str">
        <f>IFERROR(IF(C47="","",VLOOKUP(C47&amp;I47&amp;K47&amp;W47,※編集不可※選択項目!$U$18:$V$114,2,0)),"")</f>
        <v/>
      </c>
      <c r="Y47" s="129"/>
      <c r="Z47" s="160"/>
      <c r="AA47" s="161"/>
      <c r="AB47" s="180" t="str">
        <f t="shared" si="6"/>
        <v/>
      </c>
      <c r="AC47" s="163"/>
      <c r="AD47" s="147"/>
    </row>
    <row r="48" spans="1:30" s="4" customFormat="1" ht="24.95" customHeight="1" x14ac:dyDescent="0.15">
      <c r="A48" s="32">
        <f t="shared" si="2"/>
        <v>40</v>
      </c>
      <c r="B48" s="181" t="str">
        <f t="shared" si="3"/>
        <v/>
      </c>
      <c r="C48" s="126"/>
      <c r="D48" s="181" t="str">
        <f t="shared" si="4"/>
        <v/>
      </c>
      <c r="E48" s="181" t="str">
        <f t="shared" si="1"/>
        <v/>
      </c>
      <c r="F48" s="126"/>
      <c r="G48" s="126"/>
      <c r="H48" s="127"/>
      <c r="I48" s="33"/>
      <c r="J48" s="181" t="str">
        <f t="shared" si="5"/>
        <v/>
      </c>
      <c r="K48" s="33"/>
      <c r="L48" s="33"/>
      <c r="M48" s="164"/>
      <c r="N48" s="128"/>
      <c r="O48" s="165"/>
      <c r="P48" s="33"/>
      <c r="Q48" s="164"/>
      <c r="R48" s="128"/>
      <c r="S48" s="165"/>
      <c r="T48" s="146"/>
      <c r="U48" s="179" t="str">
        <f>_xlfn.IFNA(VLOOKUP(I48&amp;K48,※編集不可※選択項目!$S$3:$T$11,2,FALSE),"")</f>
        <v/>
      </c>
      <c r="V48" s="183"/>
      <c r="W48" s="34"/>
      <c r="X48" s="184" t="str">
        <f>IFERROR(IF(C48="","",VLOOKUP(C48&amp;I48&amp;K48&amp;W48,※編集不可※選択項目!$U$18:$V$114,2,0)),"")</f>
        <v/>
      </c>
      <c r="Y48" s="129"/>
      <c r="Z48" s="160"/>
      <c r="AA48" s="161"/>
      <c r="AB48" s="180" t="str">
        <f t="shared" si="6"/>
        <v/>
      </c>
      <c r="AC48" s="163"/>
      <c r="AD48" s="147"/>
    </row>
    <row r="49" spans="1:30" s="4" customFormat="1" ht="24.95" customHeight="1" x14ac:dyDescent="0.15">
      <c r="A49" s="32">
        <f t="shared" si="2"/>
        <v>41</v>
      </c>
      <c r="B49" s="181" t="str">
        <f t="shared" si="3"/>
        <v/>
      </c>
      <c r="C49" s="126"/>
      <c r="D49" s="181" t="str">
        <f t="shared" si="4"/>
        <v/>
      </c>
      <c r="E49" s="181" t="str">
        <f t="shared" si="1"/>
        <v/>
      </c>
      <c r="F49" s="126"/>
      <c r="G49" s="126"/>
      <c r="H49" s="127"/>
      <c r="I49" s="33"/>
      <c r="J49" s="181" t="str">
        <f t="shared" si="5"/>
        <v/>
      </c>
      <c r="K49" s="33"/>
      <c r="L49" s="33"/>
      <c r="M49" s="164"/>
      <c r="N49" s="128"/>
      <c r="O49" s="165"/>
      <c r="P49" s="33"/>
      <c r="Q49" s="164"/>
      <c r="R49" s="128"/>
      <c r="S49" s="165"/>
      <c r="T49" s="146"/>
      <c r="U49" s="179" t="str">
        <f>_xlfn.IFNA(VLOOKUP(I49&amp;K49,※編集不可※選択項目!$S$3:$T$11,2,FALSE),"")</f>
        <v/>
      </c>
      <c r="V49" s="183"/>
      <c r="W49" s="34"/>
      <c r="X49" s="184" t="str">
        <f>IFERROR(IF(C49="","",VLOOKUP(C49&amp;I49&amp;K49&amp;W49,※編集不可※選択項目!$U$18:$V$114,2,0)),"")</f>
        <v/>
      </c>
      <c r="Y49" s="129"/>
      <c r="Z49" s="160"/>
      <c r="AA49" s="161"/>
      <c r="AB49" s="180" t="str">
        <f t="shared" si="6"/>
        <v/>
      </c>
      <c r="AC49" s="163"/>
      <c r="AD49" s="147"/>
    </row>
    <row r="50" spans="1:30" s="4" customFormat="1" ht="24.95" customHeight="1" x14ac:dyDescent="0.15">
      <c r="A50" s="32">
        <f t="shared" si="2"/>
        <v>42</v>
      </c>
      <c r="B50" s="181" t="str">
        <f t="shared" si="3"/>
        <v/>
      </c>
      <c r="C50" s="126"/>
      <c r="D50" s="181" t="str">
        <f t="shared" si="4"/>
        <v/>
      </c>
      <c r="E50" s="181" t="str">
        <f t="shared" si="1"/>
        <v/>
      </c>
      <c r="F50" s="126"/>
      <c r="G50" s="126"/>
      <c r="H50" s="127"/>
      <c r="I50" s="33"/>
      <c r="J50" s="181" t="str">
        <f t="shared" si="5"/>
        <v/>
      </c>
      <c r="K50" s="33"/>
      <c r="L50" s="33"/>
      <c r="M50" s="164"/>
      <c r="N50" s="128"/>
      <c r="O50" s="165"/>
      <c r="P50" s="33"/>
      <c r="Q50" s="164"/>
      <c r="R50" s="128"/>
      <c r="S50" s="165"/>
      <c r="T50" s="146"/>
      <c r="U50" s="179" t="str">
        <f>_xlfn.IFNA(VLOOKUP(I50&amp;K50,※編集不可※選択項目!$S$3:$T$11,2,FALSE),"")</f>
        <v/>
      </c>
      <c r="V50" s="183"/>
      <c r="W50" s="34"/>
      <c r="X50" s="184" t="str">
        <f>IFERROR(IF(C50="","",VLOOKUP(C50&amp;I50&amp;K50&amp;W50,※編集不可※選択項目!$U$18:$V$114,2,0)),"")</f>
        <v/>
      </c>
      <c r="Y50" s="129"/>
      <c r="Z50" s="160"/>
      <c r="AA50" s="161"/>
      <c r="AB50" s="180" t="str">
        <f t="shared" si="6"/>
        <v/>
      </c>
      <c r="AC50" s="163"/>
      <c r="AD50" s="147"/>
    </row>
    <row r="51" spans="1:30" s="4" customFormat="1" ht="24.95" customHeight="1" x14ac:dyDescent="0.15">
      <c r="A51" s="32">
        <f t="shared" si="2"/>
        <v>43</v>
      </c>
      <c r="B51" s="181" t="str">
        <f t="shared" si="3"/>
        <v/>
      </c>
      <c r="C51" s="126"/>
      <c r="D51" s="181" t="str">
        <f t="shared" si="4"/>
        <v/>
      </c>
      <c r="E51" s="181" t="str">
        <f t="shared" si="1"/>
        <v/>
      </c>
      <c r="F51" s="126"/>
      <c r="G51" s="126"/>
      <c r="H51" s="127"/>
      <c r="I51" s="33"/>
      <c r="J51" s="181" t="str">
        <f t="shared" si="5"/>
        <v/>
      </c>
      <c r="K51" s="33"/>
      <c r="L51" s="33"/>
      <c r="M51" s="164"/>
      <c r="N51" s="128"/>
      <c r="O51" s="165"/>
      <c r="P51" s="33"/>
      <c r="Q51" s="164"/>
      <c r="R51" s="128"/>
      <c r="S51" s="165"/>
      <c r="T51" s="146"/>
      <c r="U51" s="179" t="str">
        <f>_xlfn.IFNA(VLOOKUP(I51&amp;K51,※編集不可※選択項目!$S$3:$T$11,2,FALSE),"")</f>
        <v/>
      </c>
      <c r="V51" s="183"/>
      <c r="W51" s="34"/>
      <c r="X51" s="184" t="str">
        <f>IFERROR(IF(C51="","",VLOOKUP(C51&amp;I51&amp;K51&amp;W51,※編集不可※選択項目!$U$18:$V$114,2,0)),"")</f>
        <v/>
      </c>
      <c r="Y51" s="129"/>
      <c r="Z51" s="160"/>
      <c r="AA51" s="161"/>
      <c r="AB51" s="180" t="str">
        <f t="shared" si="6"/>
        <v/>
      </c>
      <c r="AC51" s="163"/>
      <c r="AD51" s="147"/>
    </row>
    <row r="52" spans="1:30" s="4" customFormat="1" ht="24.95" customHeight="1" x14ac:dyDescent="0.15">
      <c r="A52" s="32">
        <f t="shared" si="2"/>
        <v>44</v>
      </c>
      <c r="B52" s="181" t="str">
        <f t="shared" si="3"/>
        <v/>
      </c>
      <c r="C52" s="126"/>
      <c r="D52" s="181" t="str">
        <f t="shared" si="4"/>
        <v/>
      </c>
      <c r="E52" s="181" t="str">
        <f t="shared" si="1"/>
        <v/>
      </c>
      <c r="F52" s="126"/>
      <c r="G52" s="126"/>
      <c r="H52" s="127"/>
      <c r="I52" s="33"/>
      <c r="J52" s="181" t="str">
        <f t="shared" si="5"/>
        <v/>
      </c>
      <c r="K52" s="33"/>
      <c r="L52" s="33"/>
      <c r="M52" s="164"/>
      <c r="N52" s="128"/>
      <c r="O52" s="165"/>
      <c r="P52" s="33"/>
      <c r="Q52" s="164"/>
      <c r="R52" s="128"/>
      <c r="S52" s="165"/>
      <c r="T52" s="146"/>
      <c r="U52" s="179" t="str">
        <f>_xlfn.IFNA(VLOOKUP(I52&amp;K52,※編集不可※選択項目!$S$3:$T$11,2,FALSE),"")</f>
        <v/>
      </c>
      <c r="V52" s="183"/>
      <c r="W52" s="34"/>
      <c r="X52" s="184" t="str">
        <f>IFERROR(IF(C52="","",VLOOKUP(C52&amp;I52&amp;K52&amp;W52,※編集不可※選択項目!$U$18:$V$114,2,0)),"")</f>
        <v/>
      </c>
      <c r="Y52" s="129"/>
      <c r="Z52" s="160"/>
      <c r="AA52" s="161"/>
      <c r="AB52" s="180" t="str">
        <f t="shared" si="6"/>
        <v/>
      </c>
      <c r="AC52" s="163"/>
      <c r="AD52" s="147"/>
    </row>
    <row r="53" spans="1:30" s="4" customFormat="1" ht="24.95" customHeight="1" x14ac:dyDescent="0.15">
      <c r="A53" s="32">
        <f t="shared" si="2"/>
        <v>45</v>
      </c>
      <c r="B53" s="181" t="str">
        <f t="shared" si="3"/>
        <v/>
      </c>
      <c r="C53" s="126"/>
      <c r="D53" s="181" t="str">
        <f t="shared" si="4"/>
        <v/>
      </c>
      <c r="E53" s="181" t="str">
        <f t="shared" si="1"/>
        <v/>
      </c>
      <c r="F53" s="126"/>
      <c r="G53" s="126"/>
      <c r="H53" s="127"/>
      <c r="I53" s="33"/>
      <c r="J53" s="181" t="str">
        <f t="shared" si="5"/>
        <v/>
      </c>
      <c r="K53" s="33"/>
      <c r="L53" s="33"/>
      <c r="M53" s="164"/>
      <c r="N53" s="128"/>
      <c r="O53" s="165"/>
      <c r="P53" s="33"/>
      <c r="Q53" s="164"/>
      <c r="R53" s="128"/>
      <c r="S53" s="165"/>
      <c r="T53" s="146"/>
      <c r="U53" s="179" t="str">
        <f>_xlfn.IFNA(VLOOKUP(I53&amp;K53,※編集不可※選択項目!$S$3:$T$11,2,FALSE),"")</f>
        <v/>
      </c>
      <c r="V53" s="183"/>
      <c r="W53" s="34"/>
      <c r="X53" s="184" t="str">
        <f>IFERROR(IF(C53="","",VLOOKUP(C53&amp;I53&amp;K53&amp;W53,※編集不可※選択項目!$U$18:$V$114,2,0)),"")</f>
        <v/>
      </c>
      <c r="Y53" s="129"/>
      <c r="Z53" s="160"/>
      <c r="AA53" s="161"/>
      <c r="AB53" s="180" t="str">
        <f t="shared" si="6"/>
        <v/>
      </c>
      <c r="AC53" s="163"/>
      <c r="AD53" s="147"/>
    </row>
    <row r="54" spans="1:30" s="4" customFormat="1" ht="24.95" customHeight="1" x14ac:dyDescent="0.15">
      <c r="A54" s="32">
        <f t="shared" si="2"/>
        <v>46</v>
      </c>
      <c r="B54" s="181" t="str">
        <f t="shared" si="3"/>
        <v/>
      </c>
      <c r="C54" s="126"/>
      <c r="D54" s="181" t="str">
        <f t="shared" si="4"/>
        <v/>
      </c>
      <c r="E54" s="181" t="str">
        <f t="shared" si="1"/>
        <v/>
      </c>
      <c r="F54" s="126"/>
      <c r="G54" s="126"/>
      <c r="H54" s="127"/>
      <c r="I54" s="33"/>
      <c r="J54" s="181" t="str">
        <f t="shared" si="5"/>
        <v/>
      </c>
      <c r="K54" s="33"/>
      <c r="L54" s="33"/>
      <c r="M54" s="164"/>
      <c r="N54" s="128"/>
      <c r="O54" s="165"/>
      <c r="P54" s="33"/>
      <c r="Q54" s="164"/>
      <c r="R54" s="128"/>
      <c r="S54" s="165"/>
      <c r="T54" s="146"/>
      <c r="U54" s="179" t="str">
        <f>_xlfn.IFNA(VLOOKUP(I54&amp;K54,※編集不可※選択項目!$S$3:$T$11,2,FALSE),"")</f>
        <v/>
      </c>
      <c r="V54" s="183"/>
      <c r="W54" s="34"/>
      <c r="X54" s="184" t="str">
        <f>IFERROR(IF(C54="","",VLOOKUP(C54&amp;I54&amp;K54&amp;W54,※編集不可※選択項目!$U$18:$V$114,2,0)),"")</f>
        <v/>
      </c>
      <c r="Y54" s="129"/>
      <c r="Z54" s="160"/>
      <c r="AA54" s="161"/>
      <c r="AB54" s="180" t="str">
        <f t="shared" si="6"/>
        <v/>
      </c>
      <c r="AC54" s="163"/>
      <c r="AD54" s="147"/>
    </row>
    <row r="55" spans="1:30" s="4" customFormat="1" ht="24.95" customHeight="1" x14ac:dyDescent="0.15">
      <c r="A55" s="32">
        <f t="shared" si="2"/>
        <v>47</v>
      </c>
      <c r="B55" s="181" t="str">
        <f t="shared" si="3"/>
        <v/>
      </c>
      <c r="C55" s="126"/>
      <c r="D55" s="181" t="str">
        <f t="shared" si="4"/>
        <v/>
      </c>
      <c r="E55" s="181" t="str">
        <f t="shared" si="1"/>
        <v/>
      </c>
      <c r="F55" s="126"/>
      <c r="G55" s="126"/>
      <c r="H55" s="127"/>
      <c r="I55" s="33"/>
      <c r="J55" s="181" t="str">
        <f t="shared" si="5"/>
        <v/>
      </c>
      <c r="K55" s="33"/>
      <c r="L55" s="33"/>
      <c r="M55" s="164"/>
      <c r="N55" s="128"/>
      <c r="O55" s="165"/>
      <c r="P55" s="33"/>
      <c r="Q55" s="164"/>
      <c r="R55" s="128"/>
      <c r="S55" s="165"/>
      <c r="T55" s="146"/>
      <c r="U55" s="179" t="str">
        <f>_xlfn.IFNA(VLOOKUP(I55&amp;K55,※編集不可※選択項目!$S$3:$T$11,2,FALSE),"")</f>
        <v/>
      </c>
      <c r="V55" s="183"/>
      <c r="W55" s="34"/>
      <c r="X55" s="184" t="str">
        <f>IFERROR(IF(C55="","",VLOOKUP(C55&amp;I55&amp;K55&amp;W55,※編集不可※選択項目!$U$18:$V$114,2,0)),"")</f>
        <v/>
      </c>
      <c r="Y55" s="129"/>
      <c r="Z55" s="160"/>
      <c r="AA55" s="161"/>
      <c r="AB55" s="180" t="str">
        <f t="shared" si="6"/>
        <v/>
      </c>
      <c r="AC55" s="163"/>
      <c r="AD55" s="147"/>
    </row>
    <row r="56" spans="1:30" s="4" customFormat="1" ht="24.95" customHeight="1" x14ac:dyDescent="0.15">
      <c r="A56" s="32">
        <f t="shared" si="2"/>
        <v>48</v>
      </c>
      <c r="B56" s="181" t="str">
        <f t="shared" si="3"/>
        <v/>
      </c>
      <c r="C56" s="126"/>
      <c r="D56" s="181" t="str">
        <f t="shared" si="4"/>
        <v/>
      </c>
      <c r="E56" s="181" t="str">
        <f t="shared" si="1"/>
        <v/>
      </c>
      <c r="F56" s="126"/>
      <c r="G56" s="126"/>
      <c r="H56" s="127"/>
      <c r="I56" s="33"/>
      <c r="J56" s="181" t="str">
        <f t="shared" si="5"/>
        <v/>
      </c>
      <c r="K56" s="33"/>
      <c r="L56" s="33"/>
      <c r="M56" s="164"/>
      <c r="N56" s="128"/>
      <c r="O56" s="165"/>
      <c r="P56" s="33"/>
      <c r="Q56" s="164"/>
      <c r="R56" s="128"/>
      <c r="S56" s="165"/>
      <c r="T56" s="146"/>
      <c r="U56" s="179" t="str">
        <f>_xlfn.IFNA(VLOOKUP(I56&amp;K56,※編集不可※選択項目!$S$3:$T$11,2,FALSE),"")</f>
        <v/>
      </c>
      <c r="V56" s="183"/>
      <c r="W56" s="34"/>
      <c r="X56" s="184" t="str">
        <f>IFERROR(IF(C56="","",VLOOKUP(C56&amp;I56&amp;K56&amp;W56,※編集不可※選択項目!$U$18:$V$114,2,0)),"")</f>
        <v/>
      </c>
      <c r="Y56" s="129"/>
      <c r="Z56" s="160"/>
      <c r="AA56" s="161"/>
      <c r="AB56" s="180" t="str">
        <f t="shared" si="6"/>
        <v/>
      </c>
      <c r="AC56" s="163"/>
      <c r="AD56" s="147"/>
    </row>
    <row r="57" spans="1:30" s="4" customFormat="1" ht="24.95" customHeight="1" x14ac:dyDescent="0.15">
      <c r="A57" s="32">
        <f t="shared" si="2"/>
        <v>49</v>
      </c>
      <c r="B57" s="181" t="str">
        <f t="shared" si="3"/>
        <v/>
      </c>
      <c r="C57" s="126"/>
      <c r="D57" s="181" t="str">
        <f t="shared" si="4"/>
        <v/>
      </c>
      <c r="E57" s="181" t="str">
        <f t="shared" si="1"/>
        <v/>
      </c>
      <c r="F57" s="126"/>
      <c r="G57" s="126"/>
      <c r="H57" s="127"/>
      <c r="I57" s="33"/>
      <c r="J57" s="181" t="str">
        <f t="shared" si="5"/>
        <v/>
      </c>
      <c r="K57" s="33"/>
      <c r="L57" s="33"/>
      <c r="M57" s="164"/>
      <c r="N57" s="128"/>
      <c r="O57" s="165"/>
      <c r="P57" s="33"/>
      <c r="Q57" s="164"/>
      <c r="R57" s="128"/>
      <c r="S57" s="165"/>
      <c r="T57" s="146"/>
      <c r="U57" s="179" t="str">
        <f>_xlfn.IFNA(VLOOKUP(I57&amp;K57,※編集不可※選択項目!$S$3:$T$11,2,FALSE),"")</f>
        <v/>
      </c>
      <c r="V57" s="183"/>
      <c r="W57" s="34"/>
      <c r="X57" s="184" t="str">
        <f>IFERROR(IF(C57="","",VLOOKUP(C57&amp;I57&amp;K57&amp;W57,※編集不可※選択項目!$U$18:$V$114,2,0)),"")</f>
        <v/>
      </c>
      <c r="Y57" s="129"/>
      <c r="Z57" s="160"/>
      <c r="AA57" s="161"/>
      <c r="AB57" s="180" t="str">
        <f t="shared" si="6"/>
        <v/>
      </c>
      <c r="AC57" s="163"/>
      <c r="AD57" s="147"/>
    </row>
    <row r="58" spans="1:30" s="4" customFormat="1" ht="24.95" customHeight="1" x14ac:dyDescent="0.15">
      <c r="A58" s="32">
        <f t="shared" si="2"/>
        <v>50</v>
      </c>
      <c r="B58" s="181" t="str">
        <f t="shared" si="3"/>
        <v/>
      </c>
      <c r="C58" s="126"/>
      <c r="D58" s="181" t="str">
        <f t="shared" si="4"/>
        <v/>
      </c>
      <c r="E58" s="181" t="str">
        <f t="shared" si="1"/>
        <v/>
      </c>
      <c r="F58" s="126"/>
      <c r="G58" s="126"/>
      <c r="H58" s="127"/>
      <c r="I58" s="33"/>
      <c r="J58" s="181" t="str">
        <f t="shared" si="5"/>
        <v/>
      </c>
      <c r="K58" s="33"/>
      <c r="L58" s="33"/>
      <c r="M58" s="164"/>
      <c r="N58" s="128"/>
      <c r="O58" s="165"/>
      <c r="P58" s="33"/>
      <c r="Q58" s="164"/>
      <c r="R58" s="128"/>
      <c r="S58" s="165"/>
      <c r="T58" s="146"/>
      <c r="U58" s="179" t="str">
        <f>_xlfn.IFNA(VLOOKUP(I58&amp;K58,※編集不可※選択項目!$S$3:$T$11,2,FALSE),"")</f>
        <v/>
      </c>
      <c r="V58" s="183"/>
      <c r="W58" s="34"/>
      <c r="X58" s="184" t="str">
        <f>IFERROR(IF(C58="","",VLOOKUP(C58&amp;I58&amp;K58&amp;W58,※編集不可※選択項目!$U$18:$V$114,2,0)),"")</f>
        <v/>
      </c>
      <c r="Y58" s="129"/>
      <c r="Z58" s="160"/>
      <c r="AA58" s="161"/>
      <c r="AB58" s="180" t="str">
        <f t="shared" si="6"/>
        <v/>
      </c>
      <c r="AC58" s="163"/>
      <c r="AD58" s="147"/>
    </row>
    <row r="59" spans="1:30" s="4" customFormat="1" ht="24.95" customHeight="1" x14ac:dyDescent="0.15">
      <c r="A59" s="32">
        <f t="shared" si="2"/>
        <v>51</v>
      </c>
      <c r="B59" s="181" t="str">
        <f t="shared" si="3"/>
        <v/>
      </c>
      <c r="C59" s="126"/>
      <c r="D59" s="181" t="str">
        <f t="shared" si="4"/>
        <v/>
      </c>
      <c r="E59" s="181" t="str">
        <f t="shared" si="1"/>
        <v/>
      </c>
      <c r="F59" s="126"/>
      <c r="G59" s="126"/>
      <c r="H59" s="127"/>
      <c r="I59" s="33"/>
      <c r="J59" s="181" t="str">
        <f t="shared" si="5"/>
        <v/>
      </c>
      <c r="K59" s="33"/>
      <c r="L59" s="33"/>
      <c r="M59" s="164"/>
      <c r="N59" s="128"/>
      <c r="O59" s="165"/>
      <c r="P59" s="33"/>
      <c r="Q59" s="164"/>
      <c r="R59" s="128"/>
      <c r="S59" s="165"/>
      <c r="T59" s="146"/>
      <c r="U59" s="179" t="str">
        <f>_xlfn.IFNA(VLOOKUP(I59&amp;K59,※編集不可※選択項目!$S$3:$T$11,2,FALSE),"")</f>
        <v/>
      </c>
      <c r="V59" s="183"/>
      <c r="W59" s="34"/>
      <c r="X59" s="184" t="str">
        <f>IFERROR(IF(C59="","",VLOOKUP(C59&amp;I59&amp;K59&amp;W59,※編集不可※選択項目!$U$18:$V$114,2,0)),"")</f>
        <v/>
      </c>
      <c r="Y59" s="129"/>
      <c r="Z59" s="160"/>
      <c r="AA59" s="161"/>
      <c r="AB59" s="180" t="str">
        <f t="shared" si="6"/>
        <v/>
      </c>
      <c r="AC59" s="163"/>
      <c r="AD59" s="147"/>
    </row>
    <row r="60" spans="1:30" s="4" customFormat="1" ht="24.95" customHeight="1" x14ac:dyDescent="0.15">
      <c r="A60" s="32">
        <f t="shared" si="2"/>
        <v>52</v>
      </c>
      <c r="B60" s="181" t="str">
        <f t="shared" si="3"/>
        <v/>
      </c>
      <c r="C60" s="126"/>
      <c r="D60" s="181" t="str">
        <f t="shared" si="4"/>
        <v/>
      </c>
      <c r="E60" s="181" t="str">
        <f t="shared" si="1"/>
        <v/>
      </c>
      <c r="F60" s="126"/>
      <c r="G60" s="126"/>
      <c r="H60" s="127"/>
      <c r="I60" s="33"/>
      <c r="J60" s="181" t="str">
        <f t="shared" si="5"/>
        <v/>
      </c>
      <c r="K60" s="33"/>
      <c r="L60" s="33"/>
      <c r="M60" s="164"/>
      <c r="N60" s="128"/>
      <c r="O60" s="165"/>
      <c r="P60" s="33"/>
      <c r="Q60" s="164"/>
      <c r="R60" s="128"/>
      <c r="S60" s="165"/>
      <c r="T60" s="146"/>
      <c r="U60" s="179" t="str">
        <f>_xlfn.IFNA(VLOOKUP(I60&amp;K60,※編集不可※選択項目!$S$3:$T$11,2,FALSE),"")</f>
        <v/>
      </c>
      <c r="V60" s="183"/>
      <c r="W60" s="34"/>
      <c r="X60" s="184" t="str">
        <f>IFERROR(IF(C60="","",VLOOKUP(C60&amp;I60&amp;K60&amp;W60,※編集不可※選択項目!$U$18:$V$114,2,0)),"")</f>
        <v/>
      </c>
      <c r="Y60" s="129"/>
      <c r="Z60" s="160"/>
      <c r="AA60" s="161"/>
      <c r="AB60" s="180" t="str">
        <f t="shared" si="6"/>
        <v/>
      </c>
      <c r="AC60" s="163"/>
      <c r="AD60" s="147"/>
    </row>
    <row r="61" spans="1:30" s="4" customFormat="1" ht="24.95" customHeight="1" x14ac:dyDescent="0.15">
      <c r="A61" s="32">
        <f t="shared" si="2"/>
        <v>53</v>
      </c>
      <c r="B61" s="181" t="str">
        <f t="shared" si="3"/>
        <v/>
      </c>
      <c r="C61" s="126"/>
      <c r="D61" s="181" t="str">
        <f t="shared" si="4"/>
        <v/>
      </c>
      <c r="E61" s="181" t="str">
        <f t="shared" si="1"/>
        <v/>
      </c>
      <c r="F61" s="126"/>
      <c r="G61" s="126"/>
      <c r="H61" s="127"/>
      <c r="I61" s="33"/>
      <c r="J61" s="181" t="str">
        <f t="shared" si="5"/>
        <v/>
      </c>
      <c r="K61" s="33"/>
      <c r="L61" s="33"/>
      <c r="M61" s="164"/>
      <c r="N61" s="128"/>
      <c r="O61" s="165"/>
      <c r="P61" s="33"/>
      <c r="Q61" s="164"/>
      <c r="R61" s="128"/>
      <c r="S61" s="165"/>
      <c r="T61" s="146"/>
      <c r="U61" s="179" t="str">
        <f>_xlfn.IFNA(VLOOKUP(I61&amp;K61,※編集不可※選択項目!$S$3:$T$11,2,FALSE),"")</f>
        <v/>
      </c>
      <c r="V61" s="183"/>
      <c r="W61" s="34"/>
      <c r="X61" s="184" t="str">
        <f>IFERROR(IF(C61="","",VLOOKUP(C61&amp;I61&amp;K61&amp;W61,※編集不可※選択項目!$U$18:$V$114,2,0)),"")</f>
        <v/>
      </c>
      <c r="Y61" s="129"/>
      <c r="Z61" s="160"/>
      <c r="AA61" s="161"/>
      <c r="AB61" s="180" t="str">
        <f t="shared" si="6"/>
        <v/>
      </c>
      <c r="AC61" s="163"/>
      <c r="AD61" s="147"/>
    </row>
    <row r="62" spans="1:30" s="4" customFormat="1" ht="24.95" customHeight="1" x14ac:dyDescent="0.15">
      <c r="A62" s="32">
        <f t="shared" si="2"/>
        <v>54</v>
      </c>
      <c r="B62" s="181" t="str">
        <f t="shared" si="3"/>
        <v/>
      </c>
      <c r="C62" s="126"/>
      <c r="D62" s="181" t="str">
        <f t="shared" si="4"/>
        <v/>
      </c>
      <c r="E62" s="181" t="str">
        <f t="shared" si="1"/>
        <v/>
      </c>
      <c r="F62" s="126"/>
      <c r="G62" s="126"/>
      <c r="H62" s="127"/>
      <c r="I62" s="33"/>
      <c r="J62" s="181" t="str">
        <f t="shared" si="5"/>
        <v/>
      </c>
      <c r="K62" s="33"/>
      <c r="L62" s="33"/>
      <c r="M62" s="164"/>
      <c r="N62" s="128"/>
      <c r="O62" s="165"/>
      <c r="P62" s="33"/>
      <c r="Q62" s="164"/>
      <c r="R62" s="128"/>
      <c r="S62" s="165"/>
      <c r="T62" s="146"/>
      <c r="U62" s="179" t="str">
        <f>_xlfn.IFNA(VLOOKUP(I62&amp;K62,※編集不可※選択項目!$S$3:$T$11,2,FALSE),"")</f>
        <v/>
      </c>
      <c r="V62" s="183"/>
      <c r="W62" s="34"/>
      <c r="X62" s="184" t="str">
        <f>IFERROR(IF(C62="","",VLOOKUP(C62&amp;I62&amp;K62&amp;W62,※編集不可※選択項目!$U$18:$V$114,2,0)),"")</f>
        <v/>
      </c>
      <c r="Y62" s="129"/>
      <c r="Z62" s="160"/>
      <c r="AA62" s="161"/>
      <c r="AB62" s="180" t="str">
        <f t="shared" si="6"/>
        <v/>
      </c>
      <c r="AC62" s="163"/>
      <c r="AD62" s="147"/>
    </row>
    <row r="63" spans="1:30" s="4" customFormat="1" ht="24.95" customHeight="1" x14ac:dyDescent="0.15">
      <c r="A63" s="32">
        <f t="shared" si="2"/>
        <v>55</v>
      </c>
      <c r="B63" s="181" t="str">
        <f t="shared" si="3"/>
        <v/>
      </c>
      <c r="C63" s="126"/>
      <c r="D63" s="181" t="str">
        <f t="shared" si="4"/>
        <v/>
      </c>
      <c r="E63" s="181" t="str">
        <f t="shared" si="1"/>
        <v/>
      </c>
      <c r="F63" s="126"/>
      <c r="G63" s="126"/>
      <c r="H63" s="127"/>
      <c r="I63" s="33"/>
      <c r="J63" s="181" t="str">
        <f t="shared" si="5"/>
        <v/>
      </c>
      <c r="K63" s="33"/>
      <c r="L63" s="33"/>
      <c r="M63" s="164"/>
      <c r="N63" s="128"/>
      <c r="O63" s="165"/>
      <c r="P63" s="33"/>
      <c r="Q63" s="164"/>
      <c r="R63" s="128"/>
      <c r="S63" s="165"/>
      <c r="T63" s="146"/>
      <c r="U63" s="179" t="str">
        <f>_xlfn.IFNA(VLOOKUP(I63&amp;K63,※編集不可※選択項目!$S$3:$T$11,2,FALSE),"")</f>
        <v/>
      </c>
      <c r="V63" s="183"/>
      <c r="W63" s="34"/>
      <c r="X63" s="184" t="str">
        <f>IFERROR(IF(C63="","",VLOOKUP(C63&amp;I63&amp;K63&amp;W63,※編集不可※選択項目!$U$18:$V$114,2,0)),"")</f>
        <v/>
      </c>
      <c r="Y63" s="129"/>
      <c r="Z63" s="160"/>
      <c r="AA63" s="161"/>
      <c r="AB63" s="180" t="str">
        <f t="shared" si="6"/>
        <v/>
      </c>
      <c r="AC63" s="163"/>
      <c r="AD63" s="147"/>
    </row>
    <row r="64" spans="1:30" s="4" customFormat="1" ht="24.95" customHeight="1" x14ac:dyDescent="0.15">
      <c r="A64" s="32">
        <f t="shared" si="2"/>
        <v>56</v>
      </c>
      <c r="B64" s="181" t="str">
        <f t="shared" si="3"/>
        <v/>
      </c>
      <c r="C64" s="126"/>
      <c r="D64" s="181" t="str">
        <f t="shared" si="4"/>
        <v/>
      </c>
      <c r="E64" s="181" t="str">
        <f t="shared" si="1"/>
        <v/>
      </c>
      <c r="F64" s="126"/>
      <c r="G64" s="126"/>
      <c r="H64" s="127"/>
      <c r="I64" s="33"/>
      <c r="J64" s="181" t="str">
        <f t="shared" si="5"/>
        <v/>
      </c>
      <c r="K64" s="33"/>
      <c r="L64" s="33"/>
      <c r="M64" s="164"/>
      <c r="N64" s="128"/>
      <c r="O64" s="165"/>
      <c r="P64" s="33"/>
      <c r="Q64" s="164"/>
      <c r="R64" s="128"/>
      <c r="S64" s="165"/>
      <c r="T64" s="146"/>
      <c r="U64" s="179" t="str">
        <f>_xlfn.IFNA(VLOOKUP(I64&amp;K64,※編集不可※選択項目!$S$3:$T$11,2,FALSE),"")</f>
        <v/>
      </c>
      <c r="V64" s="183"/>
      <c r="W64" s="34"/>
      <c r="X64" s="184" t="str">
        <f>IFERROR(IF(C64="","",VLOOKUP(C64&amp;I64&amp;K64&amp;W64,※編集不可※選択項目!$U$18:$V$114,2,0)),"")</f>
        <v/>
      </c>
      <c r="Y64" s="129"/>
      <c r="Z64" s="160"/>
      <c r="AA64" s="161"/>
      <c r="AB64" s="180" t="str">
        <f t="shared" si="6"/>
        <v/>
      </c>
      <c r="AC64" s="163"/>
      <c r="AD64" s="147"/>
    </row>
    <row r="65" spans="1:30" s="4" customFormat="1" ht="24.95" customHeight="1" x14ac:dyDescent="0.15">
      <c r="A65" s="32">
        <f t="shared" si="2"/>
        <v>57</v>
      </c>
      <c r="B65" s="181" t="str">
        <f t="shared" si="3"/>
        <v/>
      </c>
      <c r="C65" s="126"/>
      <c r="D65" s="181" t="str">
        <f t="shared" si="4"/>
        <v/>
      </c>
      <c r="E65" s="181" t="str">
        <f t="shared" si="1"/>
        <v/>
      </c>
      <c r="F65" s="126"/>
      <c r="G65" s="126"/>
      <c r="H65" s="127"/>
      <c r="I65" s="33"/>
      <c r="J65" s="181" t="str">
        <f t="shared" si="5"/>
        <v/>
      </c>
      <c r="K65" s="33"/>
      <c r="L65" s="33"/>
      <c r="M65" s="164"/>
      <c r="N65" s="128"/>
      <c r="O65" s="165"/>
      <c r="P65" s="33"/>
      <c r="Q65" s="164"/>
      <c r="R65" s="128"/>
      <c r="S65" s="165"/>
      <c r="T65" s="146"/>
      <c r="U65" s="179" t="str">
        <f>_xlfn.IFNA(VLOOKUP(I65&amp;K65,※編集不可※選択項目!$S$3:$T$11,2,FALSE),"")</f>
        <v/>
      </c>
      <c r="V65" s="183"/>
      <c r="W65" s="34"/>
      <c r="X65" s="184" t="str">
        <f>IFERROR(IF(C65="","",VLOOKUP(C65&amp;I65&amp;K65&amp;W65,※編集不可※選択項目!$U$18:$V$114,2,0)),"")</f>
        <v/>
      </c>
      <c r="Y65" s="129"/>
      <c r="Z65" s="160"/>
      <c r="AA65" s="161"/>
      <c r="AB65" s="180" t="str">
        <f t="shared" si="6"/>
        <v/>
      </c>
      <c r="AC65" s="163"/>
      <c r="AD65" s="147"/>
    </row>
    <row r="66" spans="1:30" s="4" customFormat="1" ht="24.95" customHeight="1" x14ac:dyDescent="0.15">
      <c r="A66" s="32">
        <f t="shared" si="2"/>
        <v>58</v>
      </c>
      <c r="B66" s="181" t="str">
        <f t="shared" si="3"/>
        <v/>
      </c>
      <c r="C66" s="126"/>
      <c r="D66" s="181" t="str">
        <f t="shared" si="4"/>
        <v/>
      </c>
      <c r="E66" s="181" t="str">
        <f t="shared" si="1"/>
        <v/>
      </c>
      <c r="F66" s="126"/>
      <c r="G66" s="126"/>
      <c r="H66" s="127"/>
      <c r="I66" s="33"/>
      <c r="J66" s="181" t="str">
        <f t="shared" si="5"/>
        <v/>
      </c>
      <c r="K66" s="33"/>
      <c r="L66" s="33"/>
      <c r="M66" s="164"/>
      <c r="N66" s="128"/>
      <c r="O66" s="165"/>
      <c r="P66" s="33"/>
      <c r="Q66" s="164"/>
      <c r="R66" s="128"/>
      <c r="S66" s="165"/>
      <c r="T66" s="146"/>
      <c r="U66" s="179" t="str">
        <f>_xlfn.IFNA(VLOOKUP(I66&amp;K66,※編集不可※選択項目!$S$3:$T$11,2,FALSE),"")</f>
        <v/>
      </c>
      <c r="V66" s="183"/>
      <c r="W66" s="34"/>
      <c r="X66" s="184" t="str">
        <f>IFERROR(IF(C66="","",VLOOKUP(C66&amp;I66&amp;K66&amp;W66,※編集不可※選択項目!$U$18:$V$114,2,0)),"")</f>
        <v/>
      </c>
      <c r="Y66" s="129"/>
      <c r="Z66" s="160"/>
      <c r="AA66" s="161"/>
      <c r="AB66" s="180" t="str">
        <f t="shared" si="6"/>
        <v/>
      </c>
      <c r="AC66" s="163"/>
      <c r="AD66" s="147"/>
    </row>
    <row r="67" spans="1:30" s="4" customFormat="1" ht="24.95" customHeight="1" x14ac:dyDescent="0.15">
      <c r="A67" s="32">
        <f t="shared" si="2"/>
        <v>59</v>
      </c>
      <c r="B67" s="181" t="str">
        <f t="shared" si="3"/>
        <v/>
      </c>
      <c r="C67" s="126"/>
      <c r="D67" s="181" t="str">
        <f t="shared" si="4"/>
        <v/>
      </c>
      <c r="E67" s="181" t="str">
        <f t="shared" si="1"/>
        <v/>
      </c>
      <c r="F67" s="126"/>
      <c r="G67" s="126"/>
      <c r="H67" s="127"/>
      <c r="I67" s="33"/>
      <c r="J67" s="181" t="str">
        <f t="shared" si="5"/>
        <v/>
      </c>
      <c r="K67" s="33"/>
      <c r="L67" s="33"/>
      <c r="M67" s="164"/>
      <c r="N67" s="128"/>
      <c r="O67" s="165"/>
      <c r="P67" s="33"/>
      <c r="Q67" s="164"/>
      <c r="R67" s="128"/>
      <c r="S67" s="165"/>
      <c r="T67" s="146"/>
      <c r="U67" s="179" t="str">
        <f>_xlfn.IFNA(VLOOKUP(I67&amp;K67,※編集不可※選択項目!$S$3:$T$11,2,FALSE),"")</f>
        <v/>
      </c>
      <c r="V67" s="183"/>
      <c r="W67" s="34"/>
      <c r="X67" s="184" t="str">
        <f>IFERROR(IF(C67="","",VLOOKUP(C67&amp;I67&amp;K67&amp;W67,※編集不可※選択項目!$U$18:$V$114,2,0)),"")</f>
        <v/>
      </c>
      <c r="Y67" s="129"/>
      <c r="Z67" s="160"/>
      <c r="AA67" s="161"/>
      <c r="AB67" s="180" t="str">
        <f t="shared" si="6"/>
        <v/>
      </c>
      <c r="AC67" s="163"/>
      <c r="AD67" s="147"/>
    </row>
    <row r="68" spans="1:30" s="4" customFormat="1" ht="24.95" customHeight="1" x14ac:dyDescent="0.15">
      <c r="A68" s="32">
        <f t="shared" si="2"/>
        <v>60</v>
      </c>
      <c r="B68" s="181" t="str">
        <f t="shared" si="3"/>
        <v/>
      </c>
      <c r="C68" s="126"/>
      <c r="D68" s="181" t="str">
        <f t="shared" si="4"/>
        <v/>
      </c>
      <c r="E68" s="181" t="str">
        <f t="shared" si="1"/>
        <v/>
      </c>
      <c r="F68" s="126"/>
      <c r="G68" s="126"/>
      <c r="H68" s="127"/>
      <c r="I68" s="33"/>
      <c r="J68" s="181" t="str">
        <f t="shared" si="5"/>
        <v/>
      </c>
      <c r="K68" s="33"/>
      <c r="L68" s="33"/>
      <c r="M68" s="164"/>
      <c r="N68" s="128"/>
      <c r="O68" s="165"/>
      <c r="P68" s="33"/>
      <c r="Q68" s="164"/>
      <c r="R68" s="128"/>
      <c r="S68" s="165"/>
      <c r="T68" s="146"/>
      <c r="U68" s="179" t="str">
        <f>_xlfn.IFNA(VLOOKUP(I68&amp;K68,※編集不可※選択項目!$S$3:$T$11,2,FALSE),"")</f>
        <v/>
      </c>
      <c r="V68" s="183"/>
      <c r="W68" s="34"/>
      <c r="X68" s="184" t="str">
        <f>IFERROR(IF(C68="","",VLOOKUP(C68&amp;I68&amp;K68&amp;W68,※編集不可※選択項目!$U$18:$V$114,2,0)),"")</f>
        <v/>
      </c>
      <c r="Y68" s="129"/>
      <c r="Z68" s="160"/>
      <c r="AA68" s="161"/>
      <c r="AB68" s="180" t="str">
        <f t="shared" si="6"/>
        <v/>
      </c>
      <c r="AC68" s="163"/>
      <c r="AD68" s="147"/>
    </row>
    <row r="69" spans="1:30" s="4" customFormat="1" ht="24.95" customHeight="1" x14ac:dyDescent="0.15">
      <c r="A69" s="32">
        <f t="shared" si="2"/>
        <v>61</v>
      </c>
      <c r="B69" s="181" t="str">
        <f t="shared" si="3"/>
        <v/>
      </c>
      <c r="C69" s="126"/>
      <c r="D69" s="181" t="str">
        <f t="shared" si="4"/>
        <v/>
      </c>
      <c r="E69" s="181" t="str">
        <f t="shared" si="1"/>
        <v/>
      </c>
      <c r="F69" s="126"/>
      <c r="G69" s="126"/>
      <c r="H69" s="127"/>
      <c r="I69" s="33"/>
      <c r="J69" s="181" t="str">
        <f t="shared" si="5"/>
        <v/>
      </c>
      <c r="K69" s="33"/>
      <c r="L69" s="33"/>
      <c r="M69" s="164"/>
      <c r="N69" s="128"/>
      <c r="O69" s="165"/>
      <c r="P69" s="33"/>
      <c r="Q69" s="164"/>
      <c r="R69" s="128"/>
      <c r="S69" s="165"/>
      <c r="T69" s="146"/>
      <c r="U69" s="179" t="str">
        <f>_xlfn.IFNA(VLOOKUP(I69&amp;K69,※編集不可※選択項目!$S$3:$T$11,2,FALSE),"")</f>
        <v/>
      </c>
      <c r="V69" s="183"/>
      <c r="W69" s="34"/>
      <c r="X69" s="184" t="str">
        <f>IFERROR(IF(C69="","",VLOOKUP(C69&amp;I69&amp;K69&amp;W69,※編集不可※選択項目!$U$18:$V$114,2,0)),"")</f>
        <v/>
      </c>
      <c r="Y69" s="129"/>
      <c r="Z69" s="160"/>
      <c r="AA69" s="161"/>
      <c r="AB69" s="180" t="str">
        <f t="shared" si="6"/>
        <v/>
      </c>
      <c r="AC69" s="163"/>
      <c r="AD69" s="147"/>
    </row>
    <row r="70" spans="1:30" s="4" customFormat="1" ht="24.95" customHeight="1" x14ac:dyDescent="0.15">
      <c r="A70" s="32">
        <f t="shared" si="2"/>
        <v>62</v>
      </c>
      <c r="B70" s="181" t="str">
        <f t="shared" si="3"/>
        <v/>
      </c>
      <c r="C70" s="126"/>
      <c r="D70" s="181" t="str">
        <f t="shared" si="4"/>
        <v/>
      </c>
      <c r="E70" s="181" t="str">
        <f t="shared" si="1"/>
        <v/>
      </c>
      <c r="F70" s="126"/>
      <c r="G70" s="126"/>
      <c r="H70" s="127"/>
      <c r="I70" s="33"/>
      <c r="J70" s="181" t="str">
        <f t="shared" si="5"/>
        <v/>
      </c>
      <c r="K70" s="33"/>
      <c r="L70" s="33"/>
      <c r="M70" s="164"/>
      <c r="N70" s="128"/>
      <c r="O70" s="165"/>
      <c r="P70" s="33"/>
      <c r="Q70" s="164"/>
      <c r="R70" s="128"/>
      <c r="S70" s="165"/>
      <c r="T70" s="146"/>
      <c r="U70" s="179" t="str">
        <f>_xlfn.IFNA(VLOOKUP(I70&amp;K70,※編集不可※選択項目!$S$3:$T$11,2,FALSE),"")</f>
        <v/>
      </c>
      <c r="V70" s="183"/>
      <c r="W70" s="34"/>
      <c r="X70" s="184" t="str">
        <f>IFERROR(IF(C70="","",VLOOKUP(C70&amp;I70&amp;K70&amp;W70,※編集不可※選択項目!$U$18:$V$114,2,0)),"")</f>
        <v/>
      </c>
      <c r="Y70" s="129"/>
      <c r="Z70" s="160"/>
      <c r="AA70" s="161"/>
      <c r="AB70" s="180" t="str">
        <f t="shared" si="6"/>
        <v/>
      </c>
      <c r="AC70" s="163"/>
      <c r="AD70" s="147"/>
    </row>
    <row r="71" spans="1:30" s="4" customFormat="1" ht="24.95" customHeight="1" x14ac:dyDescent="0.15">
      <c r="A71" s="32">
        <f t="shared" si="2"/>
        <v>63</v>
      </c>
      <c r="B71" s="181" t="str">
        <f t="shared" si="3"/>
        <v/>
      </c>
      <c r="C71" s="126"/>
      <c r="D71" s="181" t="str">
        <f t="shared" si="4"/>
        <v/>
      </c>
      <c r="E71" s="181" t="str">
        <f t="shared" si="1"/>
        <v/>
      </c>
      <c r="F71" s="126"/>
      <c r="G71" s="126"/>
      <c r="H71" s="127"/>
      <c r="I71" s="33"/>
      <c r="J71" s="181" t="str">
        <f t="shared" si="5"/>
        <v/>
      </c>
      <c r="K71" s="33"/>
      <c r="L71" s="33"/>
      <c r="M71" s="164"/>
      <c r="N71" s="128"/>
      <c r="O71" s="165"/>
      <c r="P71" s="33"/>
      <c r="Q71" s="164"/>
      <c r="R71" s="128"/>
      <c r="S71" s="165"/>
      <c r="T71" s="146"/>
      <c r="U71" s="179" t="str">
        <f>_xlfn.IFNA(VLOOKUP(I71&amp;K71,※編集不可※選択項目!$S$3:$T$11,2,FALSE),"")</f>
        <v/>
      </c>
      <c r="V71" s="183"/>
      <c r="W71" s="34"/>
      <c r="X71" s="184" t="str">
        <f>IFERROR(IF(C71="","",VLOOKUP(C71&amp;I71&amp;K71&amp;W71,※編集不可※選択項目!$U$18:$V$114,2,0)),"")</f>
        <v/>
      </c>
      <c r="Y71" s="129"/>
      <c r="Z71" s="160"/>
      <c r="AA71" s="161"/>
      <c r="AB71" s="180" t="str">
        <f t="shared" si="6"/>
        <v/>
      </c>
      <c r="AC71" s="163"/>
      <c r="AD71" s="147"/>
    </row>
    <row r="72" spans="1:30" s="4" customFormat="1" ht="24.95" customHeight="1" x14ac:dyDescent="0.15">
      <c r="A72" s="32">
        <f t="shared" si="2"/>
        <v>64</v>
      </c>
      <c r="B72" s="181" t="str">
        <f t="shared" si="3"/>
        <v/>
      </c>
      <c r="C72" s="126"/>
      <c r="D72" s="181" t="str">
        <f t="shared" si="4"/>
        <v/>
      </c>
      <c r="E72" s="181" t="str">
        <f t="shared" si="1"/>
        <v/>
      </c>
      <c r="F72" s="126"/>
      <c r="G72" s="126"/>
      <c r="H72" s="127"/>
      <c r="I72" s="33"/>
      <c r="J72" s="181" t="str">
        <f t="shared" si="5"/>
        <v/>
      </c>
      <c r="K72" s="33"/>
      <c r="L72" s="33"/>
      <c r="M72" s="164"/>
      <c r="N72" s="128"/>
      <c r="O72" s="165"/>
      <c r="P72" s="33"/>
      <c r="Q72" s="164"/>
      <c r="R72" s="128"/>
      <c r="S72" s="165"/>
      <c r="T72" s="146"/>
      <c r="U72" s="179" t="str">
        <f>_xlfn.IFNA(VLOOKUP(I72&amp;K72,※編集不可※選択項目!$S$3:$T$11,2,FALSE),"")</f>
        <v/>
      </c>
      <c r="V72" s="183"/>
      <c r="W72" s="34"/>
      <c r="X72" s="184" t="str">
        <f>IFERROR(IF(C72="","",VLOOKUP(C72&amp;I72&amp;K72&amp;W72,※編集不可※選択項目!$U$18:$V$114,2,0)),"")</f>
        <v/>
      </c>
      <c r="Y72" s="129"/>
      <c r="Z72" s="160"/>
      <c r="AA72" s="161"/>
      <c r="AB72" s="180" t="str">
        <f t="shared" si="6"/>
        <v/>
      </c>
      <c r="AC72" s="163"/>
      <c r="AD72" s="147"/>
    </row>
    <row r="73" spans="1:30" s="4" customFormat="1" ht="24.95" customHeight="1" x14ac:dyDescent="0.15">
      <c r="A73" s="32">
        <f t="shared" si="2"/>
        <v>65</v>
      </c>
      <c r="B73" s="181" t="str">
        <f t="shared" si="3"/>
        <v/>
      </c>
      <c r="C73" s="126"/>
      <c r="D73" s="181" t="str">
        <f t="shared" si="4"/>
        <v/>
      </c>
      <c r="E73" s="181" t="str">
        <f t="shared" ref="E73:E136" si="7">IF($F$2="","",IF($C73="","",$F$2))</f>
        <v/>
      </c>
      <c r="F73" s="126"/>
      <c r="G73" s="126"/>
      <c r="H73" s="127"/>
      <c r="I73" s="33"/>
      <c r="J73" s="181" t="str">
        <f t="shared" si="5"/>
        <v/>
      </c>
      <c r="K73" s="33"/>
      <c r="L73" s="33"/>
      <c r="M73" s="164"/>
      <c r="N73" s="128"/>
      <c r="O73" s="165"/>
      <c r="P73" s="33"/>
      <c r="Q73" s="164"/>
      <c r="R73" s="128"/>
      <c r="S73" s="165"/>
      <c r="T73" s="146"/>
      <c r="U73" s="179" t="str">
        <f>_xlfn.IFNA(VLOOKUP(I73&amp;K73,※編集不可※選択項目!$S$3:$T$11,2,FALSE),"")</f>
        <v/>
      </c>
      <c r="V73" s="183"/>
      <c r="W73" s="34"/>
      <c r="X73" s="184" t="str">
        <f>IFERROR(IF(C73="","",VLOOKUP(C73&amp;I73&amp;K73&amp;W73,※編集不可※選択項目!$U$18:$V$114,2,0)),"")</f>
        <v/>
      </c>
      <c r="Y73" s="129"/>
      <c r="Z73" s="160"/>
      <c r="AA73" s="161"/>
      <c r="AB73" s="180" t="str">
        <f t="shared" si="6"/>
        <v/>
      </c>
      <c r="AC73" s="163"/>
      <c r="AD73" s="147"/>
    </row>
    <row r="74" spans="1:30" s="4" customFormat="1" ht="24.95" customHeight="1" x14ac:dyDescent="0.15">
      <c r="A74" s="32">
        <f t="shared" ref="A74:A137" si="8">ROW()-8</f>
        <v>66</v>
      </c>
      <c r="B74" s="181" t="str">
        <f t="shared" ref="B74:B137" si="9">IF($C74="","","断熱窓")</f>
        <v/>
      </c>
      <c r="C74" s="126"/>
      <c r="D74" s="181" t="str">
        <f t="shared" ref="D74:D137" si="10">IF($C$2="","",IF($C74="","",$C$2))</f>
        <v/>
      </c>
      <c r="E74" s="181" t="str">
        <f t="shared" si="7"/>
        <v/>
      </c>
      <c r="F74" s="126"/>
      <c r="G74" s="126"/>
      <c r="H74" s="127"/>
      <c r="I74" s="33"/>
      <c r="J74" s="181" t="str">
        <f t="shared" ref="J74:J137" si="11">IF(I74="","",IF(I74="単板","単板ガラス","複層ガラス"))</f>
        <v/>
      </c>
      <c r="K74" s="33"/>
      <c r="L74" s="33"/>
      <c r="M74" s="164"/>
      <c r="N74" s="128"/>
      <c r="O74" s="165"/>
      <c r="P74" s="33"/>
      <c r="Q74" s="164"/>
      <c r="R74" s="128"/>
      <c r="S74" s="165"/>
      <c r="T74" s="146"/>
      <c r="U74" s="179" t="str">
        <f>_xlfn.IFNA(VLOOKUP(I74&amp;K74,※編集不可※選択項目!$S$3:$T$11,2,FALSE),"")</f>
        <v/>
      </c>
      <c r="V74" s="183"/>
      <c r="W74" s="34"/>
      <c r="X74" s="184" t="str">
        <f>IFERROR(IF(C74="","",VLOOKUP(C74&amp;I74&amp;K74&amp;W74,※編集不可※選択項目!$U$18:$V$114,2,0)),"")</f>
        <v/>
      </c>
      <c r="Y74" s="129"/>
      <c r="Z74" s="160"/>
      <c r="AA74" s="161"/>
      <c r="AB74" s="180" t="str">
        <f t="shared" ref="AB74:AB137" si="12">IF(B74&lt;&gt;"",0,"")</f>
        <v/>
      </c>
      <c r="AC74" s="163"/>
      <c r="AD74" s="147"/>
    </row>
    <row r="75" spans="1:30" s="4" customFormat="1" ht="24.95" customHeight="1" x14ac:dyDescent="0.15">
      <c r="A75" s="32">
        <f t="shared" si="8"/>
        <v>67</v>
      </c>
      <c r="B75" s="181" t="str">
        <f t="shared" si="9"/>
        <v/>
      </c>
      <c r="C75" s="126"/>
      <c r="D75" s="181" t="str">
        <f t="shared" si="10"/>
        <v/>
      </c>
      <c r="E75" s="181" t="str">
        <f t="shared" si="7"/>
        <v/>
      </c>
      <c r="F75" s="126"/>
      <c r="G75" s="126"/>
      <c r="H75" s="127"/>
      <c r="I75" s="33"/>
      <c r="J75" s="181" t="str">
        <f t="shared" si="11"/>
        <v/>
      </c>
      <c r="K75" s="33"/>
      <c r="L75" s="33"/>
      <c r="M75" s="164"/>
      <c r="N75" s="128"/>
      <c r="O75" s="165"/>
      <c r="P75" s="33"/>
      <c r="Q75" s="164"/>
      <c r="R75" s="128"/>
      <c r="S75" s="165"/>
      <c r="T75" s="146"/>
      <c r="U75" s="179" t="str">
        <f>_xlfn.IFNA(VLOOKUP(I75&amp;K75,※編集不可※選択項目!$S$3:$T$11,2,FALSE),"")</f>
        <v/>
      </c>
      <c r="V75" s="183"/>
      <c r="W75" s="34"/>
      <c r="X75" s="184" t="str">
        <f>IFERROR(IF(C75="","",VLOOKUP(C75&amp;I75&amp;K75&amp;W75,※編集不可※選択項目!$U$18:$V$114,2,0)),"")</f>
        <v/>
      </c>
      <c r="Y75" s="129"/>
      <c r="Z75" s="160"/>
      <c r="AA75" s="161"/>
      <c r="AB75" s="180" t="str">
        <f t="shared" si="12"/>
        <v/>
      </c>
      <c r="AC75" s="163"/>
      <c r="AD75" s="147"/>
    </row>
    <row r="76" spans="1:30" s="4" customFormat="1" ht="24.95" customHeight="1" x14ac:dyDescent="0.15">
      <c r="A76" s="32">
        <f t="shared" si="8"/>
        <v>68</v>
      </c>
      <c r="B76" s="181" t="str">
        <f t="shared" si="9"/>
        <v/>
      </c>
      <c r="C76" s="126"/>
      <c r="D76" s="181" t="str">
        <f t="shared" si="10"/>
        <v/>
      </c>
      <c r="E76" s="181" t="str">
        <f t="shared" si="7"/>
        <v/>
      </c>
      <c r="F76" s="126"/>
      <c r="G76" s="126"/>
      <c r="H76" s="127"/>
      <c r="I76" s="33"/>
      <c r="J76" s="181" t="str">
        <f t="shared" si="11"/>
        <v/>
      </c>
      <c r="K76" s="33"/>
      <c r="L76" s="33"/>
      <c r="M76" s="164"/>
      <c r="N76" s="128"/>
      <c r="O76" s="165"/>
      <c r="P76" s="33"/>
      <c r="Q76" s="164"/>
      <c r="R76" s="128"/>
      <c r="S76" s="165"/>
      <c r="T76" s="146"/>
      <c r="U76" s="179" t="str">
        <f>_xlfn.IFNA(VLOOKUP(I76&amp;K76,※編集不可※選択項目!$S$3:$T$11,2,FALSE),"")</f>
        <v/>
      </c>
      <c r="V76" s="183"/>
      <c r="W76" s="34"/>
      <c r="X76" s="184" t="str">
        <f>IFERROR(IF(C76="","",VLOOKUP(C76&amp;I76&amp;K76&amp;W76,※編集不可※選択項目!$U$18:$V$114,2,0)),"")</f>
        <v/>
      </c>
      <c r="Y76" s="129"/>
      <c r="Z76" s="160"/>
      <c r="AA76" s="161"/>
      <c r="AB76" s="180" t="str">
        <f t="shared" si="12"/>
        <v/>
      </c>
      <c r="AC76" s="163"/>
      <c r="AD76" s="147"/>
    </row>
    <row r="77" spans="1:30" s="4" customFormat="1" ht="24.95" customHeight="1" x14ac:dyDescent="0.15">
      <c r="A77" s="32">
        <f t="shared" si="8"/>
        <v>69</v>
      </c>
      <c r="B77" s="181" t="str">
        <f t="shared" si="9"/>
        <v/>
      </c>
      <c r="C77" s="126"/>
      <c r="D77" s="181" t="str">
        <f t="shared" si="10"/>
        <v/>
      </c>
      <c r="E77" s="181" t="str">
        <f t="shared" si="7"/>
        <v/>
      </c>
      <c r="F77" s="126"/>
      <c r="G77" s="126"/>
      <c r="H77" s="127"/>
      <c r="I77" s="33"/>
      <c r="J77" s="181" t="str">
        <f t="shared" si="11"/>
        <v/>
      </c>
      <c r="K77" s="33"/>
      <c r="L77" s="33"/>
      <c r="M77" s="164"/>
      <c r="N77" s="128"/>
      <c r="O77" s="165"/>
      <c r="P77" s="33"/>
      <c r="Q77" s="164"/>
      <c r="R77" s="128"/>
      <c r="S77" s="165"/>
      <c r="T77" s="146"/>
      <c r="U77" s="179" t="str">
        <f>_xlfn.IFNA(VLOOKUP(I77&amp;K77,※編集不可※選択項目!$S$3:$T$11,2,FALSE),"")</f>
        <v/>
      </c>
      <c r="V77" s="183"/>
      <c r="W77" s="34"/>
      <c r="X77" s="184" t="str">
        <f>IFERROR(IF(C77="","",VLOOKUP(C77&amp;I77&amp;K77&amp;W77,※編集不可※選択項目!$U$18:$V$114,2,0)),"")</f>
        <v/>
      </c>
      <c r="Y77" s="129"/>
      <c r="Z77" s="160"/>
      <c r="AA77" s="161"/>
      <c r="AB77" s="180" t="str">
        <f t="shared" si="12"/>
        <v/>
      </c>
      <c r="AC77" s="163"/>
      <c r="AD77" s="147"/>
    </row>
    <row r="78" spans="1:30" s="4" customFormat="1" ht="24.95" customHeight="1" x14ac:dyDescent="0.15">
      <c r="A78" s="32">
        <f t="shared" si="8"/>
        <v>70</v>
      </c>
      <c r="B78" s="181" t="str">
        <f t="shared" si="9"/>
        <v/>
      </c>
      <c r="C78" s="126"/>
      <c r="D78" s="181" t="str">
        <f t="shared" si="10"/>
        <v/>
      </c>
      <c r="E78" s="181" t="str">
        <f t="shared" si="7"/>
        <v/>
      </c>
      <c r="F78" s="126"/>
      <c r="G78" s="126"/>
      <c r="H78" s="127"/>
      <c r="I78" s="33"/>
      <c r="J78" s="181" t="str">
        <f t="shared" si="11"/>
        <v/>
      </c>
      <c r="K78" s="33"/>
      <c r="L78" s="33"/>
      <c r="M78" s="164"/>
      <c r="N78" s="128"/>
      <c r="O78" s="165"/>
      <c r="P78" s="33"/>
      <c r="Q78" s="164"/>
      <c r="R78" s="128"/>
      <c r="S78" s="165"/>
      <c r="T78" s="146"/>
      <c r="U78" s="179" t="str">
        <f>_xlfn.IFNA(VLOOKUP(I78&amp;K78,※編集不可※選択項目!$S$3:$T$11,2,FALSE),"")</f>
        <v/>
      </c>
      <c r="V78" s="183"/>
      <c r="W78" s="34"/>
      <c r="X78" s="184" t="str">
        <f>IFERROR(IF(C78="","",VLOOKUP(C78&amp;I78&amp;K78&amp;W78,※編集不可※選択項目!$U$18:$V$114,2,0)),"")</f>
        <v/>
      </c>
      <c r="Y78" s="129"/>
      <c r="Z78" s="160"/>
      <c r="AA78" s="161"/>
      <c r="AB78" s="180" t="str">
        <f t="shared" si="12"/>
        <v/>
      </c>
      <c r="AC78" s="163"/>
      <c r="AD78" s="147"/>
    </row>
    <row r="79" spans="1:30" s="4" customFormat="1" ht="24.95" customHeight="1" x14ac:dyDescent="0.15">
      <c r="A79" s="32">
        <f t="shared" si="8"/>
        <v>71</v>
      </c>
      <c r="B79" s="181" t="str">
        <f t="shared" si="9"/>
        <v/>
      </c>
      <c r="C79" s="126"/>
      <c r="D79" s="181" t="str">
        <f t="shared" si="10"/>
        <v/>
      </c>
      <c r="E79" s="181" t="str">
        <f t="shared" si="7"/>
        <v/>
      </c>
      <c r="F79" s="126"/>
      <c r="G79" s="126"/>
      <c r="H79" s="127"/>
      <c r="I79" s="33"/>
      <c r="J79" s="181" t="str">
        <f t="shared" si="11"/>
        <v/>
      </c>
      <c r="K79" s="33"/>
      <c r="L79" s="33"/>
      <c r="M79" s="164"/>
      <c r="N79" s="128"/>
      <c r="O79" s="165"/>
      <c r="P79" s="33"/>
      <c r="Q79" s="164"/>
      <c r="R79" s="128"/>
      <c r="S79" s="165"/>
      <c r="T79" s="146"/>
      <c r="U79" s="179" t="str">
        <f>_xlfn.IFNA(VLOOKUP(I79&amp;K79,※編集不可※選択項目!$S$3:$T$11,2,FALSE),"")</f>
        <v/>
      </c>
      <c r="V79" s="183"/>
      <c r="W79" s="34"/>
      <c r="X79" s="184" t="str">
        <f>IFERROR(IF(C79="","",VLOOKUP(C79&amp;I79&amp;K79&amp;W79,※編集不可※選択項目!$U$18:$V$114,2,0)),"")</f>
        <v/>
      </c>
      <c r="Y79" s="129"/>
      <c r="Z79" s="160"/>
      <c r="AA79" s="161"/>
      <c r="AB79" s="180" t="str">
        <f t="shared" si="12"/>
        <v/>
      </c>
      <c r="AC79" s="163"/>
      <c r="AD79" s="147"/>
    </row>
    <row r="80" spans="1:30" s="4" customFormat="1" ht="24.95" customHeight="1" x14ac:dyDescent="0.15">
      <c r="A80" s="32">
        <f t="shared" si="8"/>
        <v>72</v>
      </c>
      <c r="B80" s="181" t="str">
        <f t="shared" si="9"/>
        <v/>
      </c>
      <c r="C80" s="126"/>
      <c r="D80" s="181" t="str">
        <f t="shared" si="10"/>
        <v/>
      </c>
      <c r="E80" s="181" t="str">
        <f t="shared" si="7"/>
        <v/>
      </c>
      <c r="F80" s="126"/>
      <c r="G80" s="126"/>
      <c r="H80" s="127"/>
      <c r="I80" s="33"/>
      <c r="J80" s="181" t="str">
        <f t="shared" si="11"/>
        <v/>
      </c>
      <c r="K80" s="33"/>
      <c r="L80" s="33"/>
      <c r="M80" s="164"/>
      <c r="N80" s="128"/>
      <c r="O80" s="165"/>
      <c r="P80" s="33"/>
      <c r="Q80" s="164"/>
      <c r="R80" s="128"/>
      <c r="S80" s="165"/>
      <c r="T80" s="146"/>
      <c r="U80" s="179" t="str">
        <f>_xlfn.IFNA(VLOOKUP(I80&amp;K80,※編集不可※選択項目!$S$3:$T$11,2,FALSE),"")</f>
        <v/>
      </c>
      <c r="V80" s="183"/>
      <c r="W80" s="34"/>
      <c r="X80" s="184" t="str">
        <f>IFERROR(IF(C80="","",VLOOKUP(C80&amp;I80&amp;K80&amp;W80,※編集不可※選択項目!$U$18:$V$114,2,0)),"")</f>
        <v/>
      </c>
      <c r="Y80" s="129"/>
      <c r="Z80" s="160"/>
      <c r="AA80" s="161"/>
      <c r="AB80" s="180" t="str">
        <f t="shared" si="12"/>
        <v/>
      </c>
      <c r="AC80" s="163"/>
      <c r="AD80" s="147"/>
    </row>
    <row r="81" spans="1:30" s="4" customFormat="1" ht="24.95" customHeight="1" x14ac:dyDescent="0.15">
      <c r="A81" s="32">
        <f t="shared" si="8"/>
        <v>73</v>
      </c>
      <c r="B81" s="181" t="str">
        <f t="shared" si="9"/>
        <v/>
      </c>
      <c r="C81" s="126"/>
      <c r="D81" s="181" t="str">
        <f t="shared" si="10"/>
        <v/>
      </c>
      <c r="E81" s="181" t="str">
        <f t="shared" si="7"/>
        <v/>
      </c>
      <c r="F81" s="126"/>
      <c r="G81" s="126"/>
      <c r="H81" s="127"/>
      <c r="I81" s="33"/>
      <c r="J81" s="181" t="str">
        <f t="shared" si="11"/>
        <v/>
      </c>
      <c r="K81" s="33"/>
      <c r="L81" s="33"/>
      <c r="M81" s="164"/>
      <c r="N81" s="128"/>
      <c r="O81" s="165"/>
      <c r="P81" s="33"/>
      <c r="Q81" s="164"/>
      <c r="R81" s="128"/>
      <c r="S81" s="165"/>
      <c r="T81" s="146"/>
      <c r="U81" s="179" t="str">
        <f>_xlfn.IFNA(VLOOKUP(I81&amp;K81,※編集不可※選択項目!$S$3:$T$11,2,FALSE),"")</f>
        <v/>
      </c>
      <c r="V81" s="183"/>
      <c r="W81" s="34"/>
      <c r="X81" s="184" t="str">
        <f>IFERROR(IF(C81="","",VLOOKUP(C81&amp;I81&amp;K81&amp;W81,※編集不可※選択項目!$U$18:$V$114,2,0)),"")</f>
        <v/>
      </c>
      <c r="Y81" s="129"/>
      <c r="Z81" s="160"/>
      <c r="AA81" s="161"/>
      <c r="AB81" s="180" t="str">
        <f t="shared" si="12"/>
        <v/>
      </c>
      <c r="AC81" s="163"/>
      <c r="AD81" s="147"/>
    </row>
    <row r="82" spans="1:30" s="4" customFormat="1" ht="24.95" customHeight="1" x14ac:dyDescent="0.15">
      <c r="A82" s="32">
        <f t="shared" si="8"/>
        <v>74</v>
      </c>
      <c r="B82" s="181" t="str">
        <f t="shared" si="9"/>
        <v/>
      </c>
      <c r="C82" s="126"/>
      <c r="D82" s="181" t="str">
        <f t="shared" si="10"/>
        <v/>
      </c>
      <c r="E82" s="181" t="str">
        <f t="shared" si="7"/>
        <v/>
      </c>
      <c r="F82" s="126"/>
      <c r="G82" s="126"/>
      <c r="H82" s="127"/>
      <c r="I82" s="33"/>
      <c r="J82" s="181" t="str">
        <f t="shared" si="11"/>
        <v/>
      </c>
      <c r="K82" s="33"/>
      <c r="L82" s="33"/>
      <c r="M82" s="164"/>
      <c r="N82" s="128"/>
      <c r="O82" s="165"/>
      <c r="P82" s="33"/>
      <c r="Q82" s="164"/>
      <c r="R82" s="128"/>
      <c r="S82" s="165"/>
      <c r="T82" s="146"/>
      <c r="U82" s="179" t="str">
        <f>_xlfn.IFNA(VLOOKUP(I82&amp;K82,※編集不可※選択項目!$S$3:$T$11,2,FALSE),"")</f>
        <v/>
      </c>
      <c r="V82" s="183"/>
      <c r="W82" s="34"/>
      <c r="X82" s="184" t="str">
        <f>IFERROR(IF(C82="","",VLOOKUP(C82&amp;I82&amp;K82&amp;W82,※編集不可※選択項目!$U$18:$V$114,2,0)),"")</f>
        <v/>
      </c>
      <c r="Y82" s="129"/>
      <c r="Z82" s="160"/>
      <c r="AA82" s="161"/>
      <c r="AB82" s="180" t="str">
        <f t="shared" si="12"/>
        <v/>
      </c>
      <c r="AC82" s="163"/>
      <c r="AD82" s="147"/>
    </row>
    <row r="83" spans="1:30" s="4" customFormat="1" ht="24.95" customHeight="1" x14ac:dyDescent="0.15">
      <c r="A83" s="32">
        <f t="shared" si="8"/>
        <v>75</v>
      </c>
      <c r="B83" s="181" t="str">
        <f t="shared" si="9"/>
        <v/>
      </c>
      <c r="C83" s="126"/>
      <c r="D83" s="181" t="str">
        <f t="shared" si="10"/>
        <v/>
      </c>
      <c r="E83" s="181" t="str">
        <f t="shared" si="7"/>
        <v/>
      </c>
      <c r="F83" s="126"/>
      <c r="G83" s="126"/>
      <c r="H83" s="127"/>
      <c r="I83" s="33"/>
      <c r="J83" s="181" t="str">
        <f t="shared" si="11"/>
        <v/>
      </c>
      <c r="K83" s="33"/>
      <c r="L83" s="33"/>
      <c r="M83" s="164"/>
      <c r="N83" s="128"/>
      <c r="O83" s="165"/>
      <c r="P83" s="33"/>
      <c r="Q83" s="164"/>
      <c r="R83" s="128"/>
      <c r="S83" s="165"/>
      <c r="T83" s="146"/>
      <c r="U83" s="179" t="str">
        <f>_xlfn.IFNA(VLOOKUP(I83&amp;K83,※編集不可※選択項目!$S$3:$T$11,2,FALSE),"")</f>
        <v/>
      </c>
      <c r="V83" s="183"/>
      <c r="W83" s="34"/>
      <c r="X83" s="184" t="str">
        <f>IFERROR(IF(C83="","",VLOOKUP(C83&amp;I83&amp;K83&amp;W83,※編集不可※選択項目!$U$18:$V$114,2,0)),"")</f>
        <v/>
      </c>
      <c r="Y83" s="129"/>
      <c r="Z83" s="160"/>
      <c r="AA83" s="161"/>
      <c r="AB83" s="180" t="str">
        <f t="shared" si="12"/>
        <v/>
      </c>
      <c r="AC83" s="163"/>
      <c r="AD83" s="147"/>
    </row>
    <row r="84" spans="1:30" s="4" customFormat="1" ht="24.95" customHeight="1" x14ac:dyDescent="0.15">
      <c r="A84" s="32">
        <f t="shared" si="8"/>
        <v>76</v>
      </c>
      <c r="B84" s="181" t="str">
        <f t="shared" si="9"/>
        <v/>
      </c>
      <c r="C84" s="126"/>
      <c r="D84" s="181" t="str">
        <f t="shared" si="10"/>
        <v/>
      </c>
      <c r="E84" s="181" t="str">
        <f t="shared" si="7"/>
        <v/>
      </c>
      <c r="F84" s="126"/>
      <c r="G84" s="126"/>
      <c r="H84" s="127"/>
      <c r="I84" s="33"/>
      <c r="J84" s="181" t="str">
        <f t="shared" si="11"/>
        <v/>
      </c>
      <c r="K84" s="33"/>
      <c r="L84" s="33"/>
      <c r="M84" s="164"/>
      <c r="N84" s="128"/>
      <c r="O84" s="165"/>
      <c r="P84" s="33"/>
      <c r="Q84" s="164"/>
      <c r="R84" s="128"/>
      <c r="S84" s="165"/>
      <c r="T84" s="146"/>
      <c r="U84" s="179" t="str">
        <f>_xlfn.IFNA(VLOOKUP(I84&amp;K84,※編集不可※選択項目!$S$3:$T$11,2,FALSE),"")</f>
        <v/>
      </c>
      <c r="V84" s="183"/>
      <c r="W84" s="34"/>
      <c r="X84" s="184" t="str">
        <f>IFERROR(IF(C84="","",VLOOKUP(C84&amp;I84&amp;K84&amp;W84,※編集不可※選択項目!$U$18:$V$114,2,0)),"")</f>
        <v/>
      </c>
      <c r="Y84" s="129"/>
      <c r="Z84" s="160"/>
      <c r="AA84" s="161"/>
      <c r="AB84" s="180" t="str">
        <f t="shared" si="12"/>
        <v/>
      </c>
      <c r="AC84" s="163"/>
      <c r="AD84" s="147"/>
    </row>
    <row r="85" spans="1:30" s="4" customFormat="1" ht="24.95" customHeight="1" x14ac:dyDescent="0.15">
      <c r="A85" s="32">
        <f t="shared" si="8"/>
        <v>77</v>
      </c>
      <c r="B85" s="181" t="str">
        <f t="shared" si="9"/>
        <v/>
      </c>
      <c r="C85" s="126"/>
      <c r="D85" s="181" t="str">
        <f t="shared" si="10"/>
        <v/>
      </c>
      <c r="E85" s="181" t="str">
        <f t="shared" si="7"/>
        <v/>
      </c>
      <c r="F85" s="126"/>
      <c r="G85" s="126"/>
      <c r="H85" s="127"/>
      <c r="I85" s="33"/>
      <c r="J85" s="181" t="str">
        <f t="shared" si="11"/>
        <v/>
      </c>
      <c r="K85" s="33"/>
      <c r="L85" s="33"/>
      <c r="M85" s="164"/>
      <c r="N85" s="128"/>
      <c r="O85" s="165"/>
      <c r="P85" s="33"/>
      <c r="Q85" s="164"/>
      <c r="R85" s="128"/>
      <c r="S85" s="165"/>
      <c r="T85" s="146"/>
      <c r="U85" s="179" t="str">
        <f>_xlfn.IFNA(VLOOKUP(I85&amp;K85,※編集不可※選択項目!$S$3:$T$11,2,FALSE),"")</f>
        <v/>
      </c>
      <c r="V85" s="183"/>
      <c r="W85" s="34"/>
      <c r="X85" s="184" t="str">
        <f>IFERROR(IF(C85="","",VLOOKUP(C85&amp;I85&amp;K85&amp;W85,※編集不可※選択項目!$U$18:$V$114,2,0)),"")</f>
        <v/>
      </c>
      <c r="Y85" s="129"/>
      <c r="Z85" s="160"/>
      <c r="AA85" s="161"/>
      <c r="AB85" s="180" t="str">
        <f t="shared" si="12"/>
        <v/>
      </c>
      <c r="AC85" s="163"/>
      <c r="AD85" s="147"/>
    </row>
    <row r="86" spans="1:30" s="4" customFormat="1" ht="24.95" customHeight="1" x14ac:dyDescent="0.15">
      <c r="A86" s="32">
        <f t="shared" si="8"/>
        <v>78</v>
      </c>
      <c r="B86" s="181" t="str">
        <f t="shared" si="9"/>
        <v/>
      </c>
      <c r="C86" s="126"/>
      <c r="D86" s="181" t="str">
        <f t="shared" si="10"/>
        <v/>
      </c>
      <c r="E86" s="181" t="str">
        <f t="shared" si="7"/>
        <v/>
      </c>
      <c r="F86" s="126"/>
      <c r="G86" s="126"/>
      <c r="H86" s="127"/>
      <c r="I86" s="33"/>
      <c r="J86" s="181" t="str">
        <f t="shared" si="11"/>
        <v/>
      </c>
      <c r="K86" s="33"/>
      <c r="L86" s="33"/>
      <c r="M86" s="164"/>
      <c r="N86" s="128"/>
      <c r="O86" s="165"/>
      <c r="P86" s="33"/>
      <c r="Q86" s="164"/>
      <c r="R86" s="128"/>
      <c r="S86" s="165"/>
      <c r="T86" s="146"/>
      <c r="U86" s="179" t="str">
        <f>_xlfn.IFNA(VLOOKUP(I86&amp;K86,※編集不可※選択項目!$S$3:$T$11,2,FALSE),"")</f>
        <v/>
      </c>
      <c r="V86" s="183"/>
      <c r="W86" s="34"/>
      <c r="X86" s="184" t="str">
        <f>IFERROR(IF(C86="","",VLOOKUP(C86&amp;I86&amp;K86&amp;W86,※編集不可※選択項目!$U$18:$V$114,2,0)),"")</f>
        <v/>
      </c>
      <c r="Y86" s="129"/>
      <c r="Z86" s="160"/>
      <c r="AA86" s="161"/>
      <c r="AB86" s="180" t="str">
        <f t="shared" si="12"/>
        <v/>
      </c>
      <c r="AC86" s="163"/>
      <c r="AD86" s="147"/>
    </row>
    <row r="87" spans="1:30" s="4" customFormat="1" ht="24.95" customHeight="1" x14ac:dyDescent="0.15">
      <c r="A87" s="32">
        <f t="shared" si="8"/>
        <v>79</v>
      </c>
      <c r="B87" s="181" t="str">
        <f t="shared" si="9"/>
        <v/>
      </c>
      <c r="C87" s="126"/>
      <c r="D87" s="181" t="str">
        <f t="shared" si="10"/>
        <v/>
      </c>
      <c r="E87" s="181" t="str">
        <f t="shared" si="7"/>
        <v/>
      </c>
      <c r="F87" s="126"/>
      <c r="G87" s="126"/>
      <c r="H87" s="127"/>
      <c r="I87" s="33"/>
      <c r="J87" s="181" t="str">
        <f t="shared" si="11"/>
        <v/>
      </c>
      <c r="K87" s="33"/>
      <c r="L87" s="33"/>
      <c r="M87" s="164"/>
      <c r="N87" s="128"/>
      <c r="O87" s="165"/>
      <c r="P87" s="33"/>
      <c r="Q87" s="164"/>
      <c r="R87" s="128"/>
      <c r="S87" s="165"/>
      <c r="T87" s="146"/>
      <c r="U87" s="179" t="str">
        <f>_xlfn.IFNA(VLOOKUP(I87&amp;K87,※編集不可※選択項目!$S$3:$T$11,2,FALSE),"")</f>
        <v/>
      </c>
      <c r="V87" s="183"/>
      <c r="W87" s="34"/>
      <c r="X87" s="184" t="str">
        <f>IFERROR(IF(C87="","",VLOOKUP(C87&amp;I87&amp;K87&amp;W87,※編集不可※選択項目!$U$18:$V$114,2,0)),"")</f>
        <v/>
      </c>
      <c r="Y87" s="129"/>
      <c r="Z87" s="160"/>
      <c r="AA87" s="161"/>
      <c r="AB87" s="180" t="str">
        <f t="shared" si="12"/>
        <v/>
      </c>
      <c r="AC87" s="163"/>
      <c r="AD87" s="147"/>
    </row>
    <row r="88" spans="1:30" s="4" customFormat="1" ht="24.95" customHeight="1" x14ac:dyDescent="0.15">
      <c r="A88" s="32">
        <f t="shared" si="8"/>
        <v>80</v>
      </c>
      <c r="B88" s="181" t="str">
        <f t="shared" si="9"/>
        <v/>
      </c>
      <c r="C88" s="126"/>
      <c r="D88" s="181" t="str">
        <f t="shared" si="10"/>
        <v/>
      </c>
      <c r="E88" s="181" t="str">
        <f t="shared" si="7"/>
        <v/>
      </c>
      <c r="F88" s="126"/>
      <c r="G88" s="126"/>
      <c r="H88" s="127"/>
      <c r="I88" s="33"/>
      <c r="J88" s="181" t="str">
        <f t="shared" si="11"/>
        <v/>
      </c>
      <c r="K88" s="33"/>
      <c r="L88" s="33"/>
      <c r="M88" s="164"/>
      <c r="N88" s="128"/>
      <c r="O88" s="165"/>
      <c r="P88" s="33"/>
      <c r="Q88" s="164"/>
      <c r="R88" s="128"/>
      <c r="S88" s="165"/>
      <c r="T88" s="146"/>
      <c r="U88" s="179" t="str">
        <f>_xlfn.IFNA(VLOOKUP(I88&amp;K88,※編集不可※選択項目!$S$3:$T$11,2,FALSE),"")</f>
        <v/>
      </c>
      <c r="V88" s="183"/>
      <c r="W88" s="34"/>
      <c r="X88" s="184" t="str">
        <f>IFERROR(IF(C88="","",VLOOKUP(C88&amp;I88&amp;K88&amp;W88,※編集不可※選択項目!$U$18:$V$114,2,0)),"")</f>
        <v/>
      </c>
      <c r="Y88" s="129"/>
      <c r="Z88" s="160"/>
      <c r="AA88" s="161"/>
      <c r="AB88" s="180" t="str">
        <f t="shared" si="12"/>
        <v/>
      </c>
      <c r="AC88" s="163"/>
      <c r="AD88" s="147"/>
    </row>
    <row r="89" spans="1:30" s="4" customFormat="1" ht="24.95" customHeight="1" x14ac:dyDescent="0.15">
      <c r="A89" s="32">
        <f t="shared" si="8"/>
        <v>81</v>
      </c>
      <c r="B89" s="181" t="str">
        <f t="shared" si="9"/>
        <v/>
      </c>
      <c r="C89" s="126"/>
      <c r="D89" s="181" t="str">
        <f t="shared" si="10"/>
        <v/>
      </c>
      <c r="E89" s="181" t="str">
        <f t="shared" si="7"/>
        <v/>
      </c>
      <c r="F89" s="126"/>
      <c r="G89" s="126"/>
      <c r="H89" s="127"/>
      <c r="I89" s="33"/>
      <c r="J89" s="181" t="str">
        <f t="shared" si="11"/>
        <v/>
      </c>
      <c r="K89" s="33"/>
      <c r="L89" s="33"/>
      <c r="M89" s="164"/>
      <c r="N89" s="128"/>
      <c r="O89" s="165"/>
      <c r="P89" s="33"/>
      <c r="Q89" s="164"/>
      <c r="R89" s="128"/>
      <c r="S89" s="165"/>
      <c r="T89" s="146"/>
      <c r="U89" s="179" t="str">
        <f>_xlfn.IFNA(VLOOKUP(I89&amp;K89,※編集不可※選択項目!$S$3:$T$11,2,FALSE),"")</f>
        <v/>
      </c>
      <c r="V89" s="183"/>
      <c r="W89" s="34"/>
      <c r="X89" s="184" t="str">
        <f>IFERROR(IF(C89="","",VLOOKUP(C89&amp;I89&amp;K89&amp;W89,※編集不可※選択項目!$U$18:$V$114,2,0)),"")</f>
        <v/>
      </c>
      <c r="Y89" s="129"/>
      <c r="Z89" s="160"/>
      <c r="AA89" s="161"/>
      <c r="AB89" s="180" t="str">
        <f t="shared" si="12"/>
        <v/>
      </c>
      <c r="AC89" s="163"/>
      <c r="AD89" s="147"/>
    </row>
    <row r="90" spans="1:30" s="4" customFormat="1" ht="24.95" customHeight="1" x14ac:dyDescent="0.15">
      <c r="A90" s="32">
        <f t="shared" si="8"/>
        <v>82</v>
      </c>
      <c r="B90" s="181" t="str">
        <f t="shared" si="9"/>
        <v/>
      </c>
      <c r="C90" s="126"/>
      <c r="D90" s="181" t="str">
        <f t="shared" si="10"/>
        <v/>
      </c>
      <c r="E90" s="181" t="str">
        <f t="shared" si="7"/>
        <v/>
      </c>
      <c r="F90" s="126"/>
      <c r="G90" s="126"/>
      <c r="H90" s="127"/>
      <c r="I90" s="33"/>
      <c r="J90" s="181" t="str">
        <f t="shared" si="11"/>
        <v/>
      </c>
      <c r="K90" s="33"/>
      <c r="L90" s="33"/>
      <c r="M90" s="164"/>
      <c r="N90" s="128"/>
      <c r="O90" s="165"/>
      <c r="P90" s="33"/>
      <c r="Q90" s="164"/>
      <c r="R90" s="128"/>
      <c r="S90" s="165"/>
      <c r="T90" s="146"/>
      <c r="U90" s="179" t="str">
        <f>_xlfn.IFNA(VLOOKUP(I90&amp;K90,※編集不可※選択項目!$S$3:$T$11,2,FALSE),"")</f>
        <v/>
      </c>
      <c r="V90" s="183"/>
      <c r="W90" s="34"/>
      <c r="X90" s="184" t="str">
        <f>IFERROR(IF(C90="","",VLOOKUP(C90&amp;I90&amp;K90&amp;W90,※編集不可※選択項目!$U$18:$V$114,2,0)),"")</f>
        <v/>
      </c>
      <c r="Y90" s="129"/>
      <c r="Z90" s="160"/>
      <c r="AA90" s="161"/>
      <c r="AB90" s="180" t="str">
        <f t="shared" si="12"/>
        <v/>
      </c>
      <c r="AC90" s="163"/>
      <c r="AD90" s="147"/>
    </row>
    <row r="91" spans="1:30" s="4" customFormat="1" ht="24.95" customHeight="1" x14ac:dyDescent="0.15">
      <c r="A91" s="32">
        <f t="shared" si="8"/>
        <v>83</v>
      </c>
      <c r="B91" s="181" t="str">
        <f t="shared" si="9"/>
        <v/>
      </c>
      <c r="C91" s="126"/>
      <c r="D91" s="181" t="str">
        <f t="shared" si="10"/>
        <v/>
      </c>
      <c r="E91" s="181" t="str">
        <f t="shared" si="7"/>
        <v/>
      </c>
      <c r="F91" s="126"/>
      <c r="G91" s="126"/>
      <c r="H91" s="127"/>
      <c r="I91" s="33"/>
      <c r="J91" s="181" t="str">
        <f t="shared" si="11"/>
        <v/>
      </c>
      <c r="K91" s="33"/>
      <c r="L91" s="33"/>
      <c r="M91" s="164"/>
      <c r="N91" s="128"/>
      <c r="O91" s="165"/>
      <c r="P91" s="33"/>
      <c r="Q91" s="164"/>
      <c r="R91" s="128"/>
      <c r="S91" s="165"/>
      <c r="T91" s="146"/>
      <c r="U91" s="179" t="str">
        <f>_xlfn.IFNA(VLOOKUP(I91&amp;K91,※編集不可※選択項目!$S$3:$T$11,2,FALSE),"")</f>
        <v/>
      </c>
      <c r="V91" s="183"/>
      <c r="W91" s="34"/>
      <c r="X91" s="184" t="str">
        <f>IFERROR(IF(C91="","",VLOOKUP(C91&amp;I91&amp;K91&amp;W91,※編集不可※選択項目!$U$18:$V$114,2,0)),"")</f>
        <v/>
      </c>
      <c r="Y91" s="129"/>
      <c r="Z91" s="160"/>
      <c r="AA91" s="161"/>
      <c r="AB91" s="180" t="str">
        <f t="shared" si="12"/>
        <v/>
      </c>
      <c r="AC91" s="163"/>
      <c r="AD91" s="147"/>
    </row>
    <row r="92" spans="1:30" s="4" customFormat="1" ht="24.95" customHeight="1" x14ac:dyDescent="0.15">
      <c r="A92" s="32">
        <f t="shared" si="8"/>
        <v>84</v>
      </c>
      <c r="B92" s="181" t="str">
        <f t="shared" si="9"/>
        <v/>
      </c>
      <c r="C92" s="126"/>
      <c r="D92" s="181" t="str">
        <f t="shared" si="10"/>
        <v/>
      </c>
      <c r="E92" s="181" t="str">
        <f t="shared" si="7"/>
        <v/>
      </c>
      <c r="F92" s="126"/>
      <c r="G92" s="126"/>
      <c r="H92" s="127"/>
      <c r="I92" s="33"/>
      <c r="J92" s="181" t="str">
        <f t="shared" si="11"/>
        <v/>
      </c>
      <c r="K92" s="33"/>
      <c r="L92" s="33"/>
      <c r="M92" s="164"/>
      <c r="N92" s="128"/>
      <c r="O92" s="165"/>
      <c r="P92" s="33"/>
      <c r="Q92" s="164"/>
      <c r="R92" s="128"/>
      <c r="S92" s="165"/>
      <c r="T92" s="146"/>
      <c r="U92" s="179" t="str">
        <f>_xlfn.IFNA(VLOOKUP(I92&amp;K92,※編集不可※選択項目!$S$3:$T$11,2,FALSE),"")</f>
        <v/>
      </c>
      <c r="V92" s="183"/>
      <c r="W92" s="34"/>
      <c r="X92" s="184" t="str">
        <f>IFERROR(IF(C92="","",VLOOKUP(C92&amp;I92&amp;K92&amp;W92,※編集不可※選択項目!$U$18:$V$114,2,0)),"")</f>
        <v/>
      </c>
      <c r="Y92" s="129"/>
      <c r="Z92" s="160"/>
      <c r="AA92" s="161"/>
      <c r="AB92" s="180" t="str">
        <f t="shared" si="12"/>
        <v/>
      </c>
      <c r="AC92" s="163"/>
      <c r="AD92" s="147"/>
    </row>
    <row r="93" spans="1:30" s="4" customFormat="1" ht="24.95" customHeight="1" x14ac:dyDescent="0.15">
      <c r="A93" s="32">
        <f t="shared" si="8"/>
        <v>85</v>
      </c>
      <c r="B93" s="181" t="str">
        <f t="shared" si="9"/>
        <v/>
      </c>
      <c r="C93" s="126"/>
      <c r="D93" s="181" t="str">
        <f t="shared" si="10"/>
        <v/>
      </c>
      <c r="E93" s="181" t="str">
        <f t="shared" si="7"/>
        <v/>
      </c>
      <c r="F93" s="126"/>
      <c r="G93" s="126"/>
      <c r="H93" s="127"/>
      <c r="I93" s="33"/>
      <c r="J93" s="181" t="str">
        <f t="shared" si="11"/>
        <v/>
      </c>
      <c r="K93" s="33"/>
      <c r="L93" s="33"/>
      <c r="M93" s="164"/>
      <c r="N93" s="128"/>
      <c r="O93" s="165"/>
      <c r="P93" s="33"/>
      <c r="Q93" s="164"/>
      <c r="R93" s="128"/>
      <c r="S93" s="165"/>
      <c r="T93" s="146"/>
      <c r="U93" s="179" t="str">
        <f>_xlfn.IFNA(VLOOKUP(I93&amp;K93,※編集不可※選択項目!$S$3:$T$11,2,FALSE),"")</f>
        <v/>
      </c>
      <c r="V93" s="183"/>
      <c r="W93" s="34"/>
      <c r="X93" s="184" t="str">
        <f>IFERROR(IF(C93="","",VLOOKUP(C93&amp;I93&amp;K93&amp;W93,※編集不可※選択項目!$U$18:$V$114,2,0)),"")</f>
        <v/>
      </c>
      <c r="Y93" s="129"/>
      <c r="Z93" s="160"/>
      <c r="AA93" s="161"/>
      <c r="AB93" s="180" t="str">
        <f t="shared" si="12"/>
        <v/>
      </c>
      <c r="AC93" s="163"/>
      <c r="AD93" s="147"/>
    </row>
    <row r="94" spans="1:30" s="4" customFormat="1" ht="24.95" customHeight="1" x14ac:dyDescent="0.15">
      <c r="A94" s="32">
        <f t="shared" si="8"/>
        <v>86</v>
      </c>
      <c r="B94" s="181" t="str">
        <f t="shared" si="9"/>
        <v/>
      </c>
      <c r="C94" s="126"/>
      <c r="D94" s="181" t="str">
        <f t="shared" si="10"/>
        <v/>
      </c>
      <c r="E94" s="181" t="str">
        <f t="shared" si="7"/>
        <v/>
      </c>
      <c r="F94" s="126"/>
      <c r="G94" s="126"/>
      <c r="H94" s="127"/>
      <c r="I94" s="33"/>
      <c r="J94" s="181" t="str">
        <f t="shared" si="11"/>
        <v/>
      </c>
      <c r="K94" s="33"/>
      <c r="L94" s="33"/>
      <c r="M94" s="164"/>
      <c r="N94" s="128"/>
      <c r="O94" s="165"/>
      <c r="P94" s="33"/>
      <c r="Q94" s="164"/>
      <c r="R94" s="128"/>
      <c r="S94" s="165"/>
      <c r="T94" s="146"/>
      <c r="U94" s="179" t="str">
        <f>_xlfn.IFNA(VLOOKUP(I94&amp;K94,※編集不可※選択項目!$S$3:$T$11,2,FALSE),"")</f>
        <v/>
      </c>
      <c r="V94" s="183"/>
      <c r="W94" s="34"/>
      <c r="X94" s="184" t="str">
        <f>IFERROR(IF(C94="","",VLOOKUP(C94&amp;I94&amp;K94&amp;W94,※編集不可※選択項目!$U$18:$V$114,2,0)),"")</f>
        <v/>
      </c>
      <c r="Y94" s="129"/>
      <c r="Z94" s="160"/>
      <c r="AA94" s="161"/>
      <c r="AB94" s="180" t="str">
        <f t="shared" si="12"/>
        <v/>
      </c>
      <c r="AC94" s="163"/>
      <c r="AD94" s="147"/>
    </row>
    <row r="95" spans="1:30" s="4" customFormat="1" ht="24.95" customHeight="1" x14ac:dyDescent="0.15">
      <c r="A95" s="32">
        <f t="shared" si="8"/>
        <v>87</v>
      </c>
      <c r="B95" s="181" t="str">
        <f t="shared" si="9"/>
        <v/>
      </c>
      <c r="C95" s="126"/>
      <c r="D95" s="181" t="str">
        <f t="shared" si="10"/>
        <v/>
      </c>
      <c r="E95" s="181" t="str">
        <f t="shared" si="7"/>
        <v/>
      </c>
      <c r="F95" s="126"/>
      <c r="G95" s="126"/>
      <c r="H95" s="127"/>
      <c r="I95" s="33"/>
      <c r="J95" s="181" t="str">
        <f t="shared" si="11"/>
        <v/>
      </c>
      <c r="K95" s="33"/>
      <c r="L95" s="33"/>
      <c r="M95" s="164"/>
      <c r="N95" s="128"/>
      <c r="O95" s="165"/>
      <c r="P95" s="33"/>
      <c r="Q95" s="164"/>
      <c r="R95" s="128"/>
      <c r="S95" s="165"/>
      <c r="T95" s="146"/>
      <c r="U95" s="179" t="str">
        <f>_xlfn.IFNA(VLOOKUP(I95&amp;K95,※編集不可※選択項目!$S$3:$T$11,2,FALSE),"")</f>
        <v/>
      </c>
      <c r="V95" s="183"/>
      <c r="W95" s="34"/>
      <c r="X95" s="184" t="str">
        <f>IFERROR(IF(C95="","",VLOOKUP(C95&amp;I95&amp;K95&amp;W95,※編集不可※選択項目!$U$18:$V$114,2,0)),"")</f>
        <v/>
      </c>
      <c r="Y95" s="129"/>
      <c r="Z95" s="160"/>
      <c r="AA95" s="161"/>
      <c r="AB95" s="180" t="str">
        <f t="shared" si="12"/>
        <v/>
      </c>
      <c r="AC95" s="163"/>
      <c r="AD95" s="147"/>
    </row>
    <row r="96" spans="1:30" s="4" customFormat="1" ht="24.95" customHeight="1" x14ac:dyDescent="0.15">
      <c r="A96" s="32">
        <f t="shared" si="8"/>
        <v>88</v>
      </c>
      <c r="B96" s="181" t="str">
        <f t="shared" si="9"/>
        <v/>
      </c>
      <c r="C96" s="126"/>
      <c r="D96" s="181" t="str">
        <f t="shared" si="10"/>
        <v/>
      </c>
      <c r="E96" s="181" t="str">
        <f t="shared" si="7"/>
        <v/>
      </c>
      <c r="F96" s="126"/>
      <c r="G96" s="126"/>
      <c r="H96" s="127"/>
      <c r="I96" s="33"/>
      <c r="J96" s="181" t="str">
        <f t="shared" si="11"/>
        <v/>
      </c>
      <c r="K96" s="33"/>
      <c r="L96" s="33"/>
      <c r="M96" s="164"/>
      <c r="N96" s="128"/>
      <c r="O96" s="165"/>
      <c r="P96" s="33"/>
      <c r="Q96" s="164"/>
      <c r="R96" s="128"/>
      <c r="S96" s="165"/>
      <c r="T96" s="146"/>
      <c r="U96" s="179" t="str">
        <f>_xlfn.IFNA(VLOOKUP(I96&amp;K96,※編集不可※選択項目!$S$3:$T$11,2,FALSE),"")</f>
        <v/>
      </c>
      <c r="V96" s="183"/>
      <c r="W96" s="34"/>
      <c r="X96" s="184" t="str">
        <f>IFERROR(IF(C96="","",VLOOKUP(C96&amp;I96&amp;K96&amp;W96,※編集不可※選択項目!$U$18:$V$114,2,0)),"")</f>
        <v/>
      </c>
      <c r="Y96" s="129"/>
      <c r="Z96" s="160"/>
      <c r="AA96" s="161"/>
      <c r="AB96" s="180" t="str">
        <f t="shared" si="12"/>
        <v/>
      </c>
      <c r="AC96" s="163"/>
      <c r="AD96" s="147"/>
    </row>
    <row r="97" spans="1:30" s="4" customFormat="1" ht="24.95" customHeight="1" x14ac:dyDescent="0.15">
      <c r="A97" s="32">
        <f t="shared" si="8"/>
        <v>89</v>
      </c>
      <c r="B97" s="181" t="str">
        <f t="shared" si="9"/>
        <v/>
      </c>
      <c r="C97" s="126"/>
      <c r="D97" s="181" t="str">
        <f t="shared" si="10"/>
        <v/>
      </c>
      <c r="E97" s="181" t="str">
        <f t="shared" si="7"/>
        <v/>
      </c>
      <c r="F97" s="126"/>
      <c r="G97" s="126"/>
      <c r="H97" s="127"/>
      <c r="I97" s="33"/>
      <c r="J97" s="181" t="str">
        <f t="shared" si="11"/>
        <v/>
      </c>
      <c r="K97" s="33"/>
      <c r="L97" s="33"/>
      <c r="M97" s="164"/>
      <c r="N97" s="128"/>
      <c r="O97" s="165"/>
      <c r="P97" s="33"/>
      <c r="Q97" s="164"/>
      <c r="R97" s="128"/>
      <c r="S97" s="165"/>
      <c r="T97" s="146"/>
      <c r="U97" s="179" t="str">
        <f>_xlfn.IFNA(VLOOKUP(I97&amp;K97,※編集不可※選択項目!$S$3:$T$11,2,FALSE),"")</f>
        <v/>
      </c>
      <c r="V97" s="183"/>
      <c r="W97" s="34"/>
      <c r="X97" s="184" t="str">
        <f>IFERROR(IF(C97="","",VLOOKUP(C97&amp;I97&amp;K97&amp;W97,※編集不可※選択項目!$U$18:$V$114,2,0)),"")</f>
        <v/>
      </c>
      <c r="Y97" s="129"/>
      <c r="Z97" s="160"/>
      <c r="AA97" s="161"/>
      <c r="AB97" s="180" t="str">
        <f t="shared" si="12"/>
        <v/>
      </c>
      <c r="AC97" s="163"/>
      <c r="AD97" s="147"/>
    </row>
    <row r="98" spans="1:30" s="4" customFormat="1" ht="24.95" customHeight="1" x14ac:dyDescent="0.15">
      <c r="A98" s="32">
        <f t="shared" si="8"/>
        <v>90</v>
      </c>
      <c r="B98" s="181" t="str">
        <f t="shared" si="9"/>
        <v/>
      </c>
      <c r="C98" s="126"/>
      <c r="D98" s="181" t="str">
        <f t="shared" si="10"/>
        <v/>
      </c>
      <c r="E98" s="181" t="str">
        <f t="shared" si="7"/>
        <v/>
      </c>
      <c r="F98" s="126"/>
      <c r="G98" s="126"/>
      <c r="H98" s="127"/>
      <c r="I98" s="33"/>
      <c r="J98" s="181" t="str">
        <f t="shared" si="11"/>
        <v/>
      </c>
      <c r="K98" s="33"/>
      <c r="L98" s="33"/>
      <c r="M98" s="164"/>
      <c r="N98" s="128"/>
      <c r="O98" s="165"/>
      <c r="P98" s="33"/>
      <c r="Q98" s="164"/>
      <c r="R98" s="128"/>
      <c r="S98" s="165"/>
      <c r="T98" s="146"/>
      <c r="U98" s="179" t="str">
        <f>_xlfn.IFNA(VLOOKUP(I98&amp;K98,※編集不可※選択項目!$S$3:$T$11,2,FALSE),"")</f>
        <v/>
      </c>
      <c r="V98" s="183"/>
      <c r="W98" s="34"/>
      <c r="X98" s="184" t="str">
        <f>IFERROR(IF(C98="","",VLOOKUP(C98&amp;I98&amp;K98&amp;W98,※編集不可※選択項目!$U$18:$V$114,2,0)),"")</f>
        <v/>
      </c>
      <c r="Y98" s="129"/>
      <c r="Z98" s="160"/>
      <c r="AA98" s="161"/>
      <c r="AB98" s="180" t="str">
        <f t="shared" si="12"/>
        <v/>
      </c>
      <c r="AC98" s="163"/>
      <c r="AD98" s="147"/>
    </row>
    <row r="99" spans="1:30" s="4" customFormat="1" ht="24.95" customHeight="1" x14ac:dyDescent="0.15">
      <c r="A99" s="32">
        <f t="shared" si="8"/>
        <v>91</v>
      </c>
      <c r="B99" s="181" t="str">
        <f t="shared" si="9"/>
        <v/>
      </c>
      <c r="C99" s="126"/>
      <c r="D99" s="181" t="str">
        <f t="shared" si="10"/>
        <v/>
      </c>
      <c r="E99" s="181" t="str">
        <f t="shared" si="7"/>
        <v/>
      </c>
      <c r="F99" s="126"/>
      <c r="G99" s="126"/>
      <c r="H99" s="127"/>
      <c r="I99" s="33"/>
      <c r="J99" s="181" t="str">
        <f t="shared" si="11"/>
        <v/>
      </c>
      <c r="K99" s="33"/>
      <c r="L99" s="33"/>
      <c r="M99" s="164"/>
      <c r="N99" s="128"/>
      <c r="O99" s="165"/>
      <c r="P99" s="33"/>
      <c r="Q99" s="164"/>
      <c r="R99" s="128"/>
      <c r="S99" s="165"/>
      <c r="T99" s="146"/>
      <c r="U99" s="179" t="str">
        <f>_xlfn.IFNA(VLOOKUP(I99&amp;K99,※編集不可※選択項目!$S$3:$T$11,2,FALSE),"")</f>
        <v/>
      </c>
      <c r="V99" s="183"/>
      <c r="W99" s="34"/>
      <c r="X99" s="184" t="str">
        <f>IFERROR(IF(C99="","",VLOOKUP(C99&amp;I99&amp;K99&amp;W99,※編集不可※選択項目!$U$18:$V$114,2,0)),"")</f>
        <v/>
      </c>
      <c r="Y99" s="129"/>
      <c r="Z99" s="160"/>
      <c r="AA99" s="161"/>
      <c r="AB99" s="180" t="str">
        <f t="shared" si="12"/>
        <v/>
      </c>
      <c r="AC99" s="163"/>
      <c r="AD99" s="147"/>
    </row>
    <row r="100" spans="1:30" s="4" customFormat="1" ht="24.95" customHeight="1" x14ac:dyDescent="0.15">
      <c r="A100" s="32">
        <f t="shared" si="8"/>
        <v>92</v>
      </c>
      <c r="B100" s="181" t="str">
        <f t="shared" si="9"/>
        <v/>
      </c>
      <c r="C100" s="126"/>
      <c r="D100" s="181" t="str">
        <f t="shared" si="10"/>
        <v/>
      </c>
      <c r="E100" s="181" t="str">
        <f t="shared" si="7"/>
        <v/>
      </c>
      <c r="F100" s="126"/>
      <c r="G100" s="126"/>
      <c r="H100" s="127"/>
      <c r="I100" s="33"/>
      <c r="J100" s="181" t="str">
        <f t="shared" si="11"/>
        <v/>
      </c>
      <c r="K100" s="33"/>
      <c r="L100" s="33"/>
      <c r="M100" s="164"/>
      <c r="N100" s="128"/>
      <c r="O100" s="165"/>
      <c r="P100" s="33"/>
      <c r="Q100" s="164"/>
      <c r="R100" s="128"/>
      <c r="S100" s="165"/>
      <c r="T100" s="146"/>
      <c r="U100" s="179" t="str">
        <f>_xlfn.IFNA(VLOOKUP(I100&amp;K100,※編集不可※選択項目!$S$3:$T$11,2,FALSE),"")</f>
        <v/>
      </c>
      <c r="V100" s="183"/>
      <c r="W100" s="34"/>
      <c r="X100" s="184" t="str">
        <f>IFERROR(IF(C100="","",VLOOKUP(C100&amp;I100&amp;K100&amp;W100,※編集不可※選択項目!$U$18:$V$114,2,0)),"")</f>
        <v/>
      </c>
      <c r="Y100" s="129"/>
      <c r="Z100" s="160"/>
      <c r="AA100" s="161"/>
      <c r="AB100" s="180" t="str">
        <f t="shared" si="12"/>
        <v/>
      </c>
      <c r="AC100" s="163"/>
      <c r="AD100" s="147"/>
    </row>
    <row r="101" spans="1:30" s="4" customFormat="1" ht="24.95" customHeight="1" x14ac:dyDescent="0.15">
      <c r="A101" s="32">
        <f t="shared" si="8"/>
        <v>93</v>
      </c>
      <c r="B101" s="181" t="str">
        <f t="shared" si="9"/>
        <v/>
      </c>
      <c r="C101" s="126"/>
      <c r="D101" s="181" t="str">
        <f t="shared" si="10"/>
        <v/>
      </c>
      <c r="E101" s="181" t="str">
        <f t="shared" si="7"/>
        <v/>
      </c>
      <c r="F101" s="126"/>
      <c r="G101" s="126"/>
      <c r="H101" s="127"/>
      <c r="I101" s="33"/>
      <c r="J101" s="181" t="str">
        <f t="shared" si="11"/>
        <v/>
      </c>
      <c r="K101" s="33"/>
      <c r="L101" s="33"/>
      <c r="M101" s="164"/>
      <c r="N101" s="128"/>
      <c r="O101" s="165"/>
      <c r="P101" s="33"/>
      <c r="Q101" s="164"/>
      <c r="R101" s="128"/>
      <c r="S101" s="165"/>
      <c r="T101" s="146"/>
      <c r="U101" s="179" t="str">
        <f>_xlfn.IFNA(VLOOKUP(I101&amp;K101,※編集不可※選択項目!$S$3:$T$11,2,FALSE),"")</f>
        <v/>
      </c>
      <c r="V101" s="183"/>
      <c r="W101" s="34"/>
      <c r="X101" s="184" t="str">
        <f>IFERROR(IF(C101="","",VLOOKUP(C101&amp;I101&amp;K101&amp;W101,※編集不可※選択項目!$U$18:$V$114,2,0)),"")</f>
        <v/>
      </c>
      <c r="Y101" s="129"/>
      <c r="Z101" s="160"/>
      <c r="AA101" s="161"/>
      <c r="AB101" s="180" t="str">
        <f t="shared" si="12"/>
        <v/>
      </c>
      <c r="AC101" s="163"/>
      <c r="AD101" s="147"/>
    </row>
    <row r="102" spans="1:30" s="4" customFormat="1" ht="24.95" customHeight="1" x14ac:dyDescent="0.15">
      <c r="A102" s="32">
        <f t="shared" si="8"/>
        <v>94</v>
      </c>
      <c r="B102" s="181" t="str">
        <f t="shared" si="9"/>
        <v/>
      </c>
      <c r="C102" s="126"/>
      <c r="D102" s="181" t="str">
        <f t="shared" si="10"/>
        <v/>
      </c>
      <c r="E102" s="181" t="str">
        <f t="shared" si="7"/>
        <v/>
      </c>
      <c r="F102" s="126"/>
      <c r="G102" s="126"/>
      <c r="H102" s="127"/>
      <c r="I102" s="33"/>
      <c r="J102" s="181" t="str">
        <f t="shared" si="11"/>
        <v/>
      </c>
      <c r="K102" s="33"/>
      <c r="L102" s="33"/>
      <c r="M102" s="164"/>
      <c r="N102" s="128"/>
      <c r="O102" s="165"/>
      <c r="P102" s="33"/>
      <c r="Q102" s="164"/>
      <c r="R102" s="128"/>
      <c r="S102" s="165"/>
      <c r="T102" s="146"/>
      <c r="U102" s="179" t="str">
        <f>_xlfn.IFNA(VLOOKUP(I102&amp;K102,※編集不可※選択項目!$S$3:$T$11,2,FALSE),"")</f>
        <v/>
      </c>
      <c r="V102" s="183"/>
      <c r="W102" s="34"/>
      <c r="X102" s="184" t="str">
        <f>IFERROR(IF(C102="","",VLOOKUP(C102&amp;I102&amp;K102&amp;W102,※編集不可※選択項目!$U$18:$V$114,2,0)),"")</f>
        <v/>
      </c>
      <c r="Y102" s="129"/>
      <c r="Z102" s="160"/>
      <c r="AA102" s="161"/>
      <c r="AB102" s="180" t="str">
        <f t="shared" si="12"/>
        <v/>
      </c>
      <c r="AC102" s="163"/>
      <c r="AD102" s="147"/>
    </row>
    <row r="103" spans="1:30" s="4" customFormat="1" ht="24.95" customHeight="1" x14ac:dyDescent="0.15">
      <c r="A103" s="32">
        <f t="shared" si="8"/>
        <v>95</v>
      </c>
      <c r="B103" s="181" t="str">
        <f t="shared" si="9"/>
        <v/>
      </c>
      <c r="C103" s="126"/>
      <c r="D103" s="181" t="str">
        <f t="shared" si="10"/>
        <v/>
      </c>
      <c r="E103" s="181" t="str">
        <f t="shared" si="7"/>
        <v/>
      </c>
      <c r="F103" s="126"/>
      <c r="G103" s="126"/>
      <c r="H103" s="127"/>
      <c r="I103" s="33"/>
      <c r="J103" s="181" t="str">
        <f t="shared" si="11"/>
        <v/>
      </c>
      <c r="K103" s="33"/>
      <c r="L103" s="33"/>
      <c r="M103" s="164"/>
      <c r="N103" s="128"/>
      <c r="O103" s="165"/>
      <c r="P103" s="33"/>
      <c r="Q103" s="164"/>
      <c r="R103" s="128"/>
      <c r="S103" s="165"/>
      <c r="T103" s="146"/>
      <c r="U103" s="179" t="str">
        <f>_xlfn.IFNA(VLOOKUP(I103&amp;K103,※編集不可※選択項目!$S$3:$T$11,2,FALSE),"")</f>
        <v/>
      </c>
      <c r="V103" s="183"/>
      <c r="W103" s="34"/>
      <c r="X103" s="184" t="str">
        <f>IFERROR(IF(C103="","",VLOOKUP(C103&amp;I103&amp;K103&amp;W103,※編集不可※選択項目!$U$18:$V$114,2,0)),"")</f>
        <v/>
      </c>
      <c r="Y103" s="129"/>
      <c r="Z103" s="160"/>
      <c r="AA103" s="161"/>
      <c r="AB103" s="180" t="str">
        <f t="shared" si="12"/>
        <v/>
      </c>
      <c r="AC103" s="163"/>
      <c r="AD103" s="147"/>
    </row>
    <row r="104" spans="1:30" s="4" customFormat="1" ht="24.95" customHeight="1" x14ac:dyDescent="0.15">
      <c r="A104" s="32">
        <f t="shared" si="8"/>
        <v>96</v>
      </c>
      <c r="B104" s="181" t="str">
        <f t="shared" si="9"/>
        <v/>
      </c>
      <c r="C104" s="126"/>
      <c r="D104" s="181" t="str">
        <f t="shared" si="10"/>
        <v/>
      </c>
      <c r="E104" s="181" t="str">
        <f t="shared" si="7"/>
        <v/>
      </c>
      <c r="F104" s="126"/>
      <c r="G104" s="126"/>
      <c r="H104" s="127"/>
      <c r="I104" s="33"/>
      <c r="J104" s="181" t="str">
        <f t="shared" si="11"/>
        <v/>
      </c>
      <c r="K104" s="33"/>
      <c r="L104" s="33"/>
      <c r="M104" s="164"/>
      <c r="N104" s="128"/>
      <c r="O104" s="165"/>
      <c r="P104" s="33"/>
      <c r="Q104" s="164"/>
      <c r="R104" s="128"/>
      <c r="S104" s="165"/>
      <c r="T104" s="146"/>
      <c r="U104" s="179" t="str">
        <f>_xlfn.IFNA(VLOOKUP(I104&amp;K104,※編集不可※選択項目!$S$3:$T$11,2,FALSE),"")</f>
        <v/>
      </c>
      <c r="V104" s="183"/>
      <c r="W104" s="34"/>
      <c r="X104" s="184" t="str">
        <f>IFERROR(IF(C104="","",VLOOKUP(C104&amp;I104&amp;K104&amp;W104,※編集不可※選択項目!$U$18:$V$114,2,0)),"")</f>
        <v/>
      </c>
      <c r="Y104" s="129"/>
      <c r="Z104" s="160"/>
      <c r="AA104" s="161"/>
      <c r="AB104" s="180" t="str">
        <f t="shared" si="12"/>
        <v/>
      </c>
      <c r="AC104" s="163"/>
      <c r="AD104" s="147"/>
    </row>
    <row r="105" spans="1:30" s="4" customFormat="1" ht="24.95" customHeight="1" x14ac:dyDescent="0.15">
      <c r="A105" s="32">
        <f t="shared" si="8"/>
        <v>97</v>
      </c>
      <c r="B105" s="181" t="str">
        <f t="shared" si="9"/>
        <v/>
      </c>
      <c r="C105" s="126"/>
      <c r="D105" s="181" t="str">
        <f t="shared" si="10"/>
        <v/>
      </c>
      <c r="E105" s="181" t="str">
        <f t="shared" si="7"/>
        <v/>
      </c>
      <c r="F105" s="126"/>
      <c r="G105" s="126"/>
      <c r="H105" s="127"/>
      <c r="I105" s="33"/>
      <c r="J105" s="181" t="str">
        <f t="shared" si="11"/>
        <v/>
      </c>
      <c r="K105" s="33"/>
      <c r="L105" s="33"/>
      <c r="M105" s="164"/>
      <c r="N105" s="128"/>
      <c r="O105" s="165"/>
      <c r="P105" s="33"/>
      <c r="Q105" s="164"/>
      <c r="R105" s="128"/>
      <c r="S105" s="165"/>
      <c r="T105" s="146"/>
      <c r="U105" s="179" t="str">
        <f>_xlfn.IFNA(VLOOKUP(I105&amp;K105,※編集不可※選択項目!$S$3:$T$11,2,FALSE),"")</f>
        <v/>
      </c>
      <c r="V105" s="183"/>
      <c r="W105" s="34"/>
      <c r="X105" s="184" t="str">
        <f>IFERROR(IF(C105="","",VLOOKUP(C105&amp;I105&amp;K105&amp;W105,※編集不可※選択項目!$U$18:$V$114,2,0)),"")</f>
        <v/>
      </c>
      <c r="Y105" s="129"/>
      <c r="Z105" s="160"/>
      <c r="AA105" s="161"/>
      <c r="AB105" s="180" t="str">
        <f t="shared" si="12"/>
        <v/>
      </c>
      <c r="AC105" s="163"/>
      <c r="AD105" s="147"/>
    </row>
    <row r="106" spans="1:30" s="4" customFormat="1" ht="24.95" customHeight="1" x14ac:dyDescent="0.15">
      <c r="A106" s="32">
        <f t="shared" si="8"/>
        <v>98</v>
      </c>
      <c r="B106" s="181" t="str">
        <f t="shared" si="9"/>
        <v/>
      </c>
      <c r="C106" s="126"/>
      <c r="D106" s="181" t="str">
        <f t="shared" si="10"/>
        <v/>
      </c>
      <c r="E106" s="181" t="str">
        <f t="shared" si="7"/>
        <v/>
      </c>
      <c r="F106" s="126"/>
      <c r="G106" s="126"/>
      <c r="H106" s="127"/>
      <c r="I106" s="33"/>
      <c r="J106" s="181" t="str">
        <f t="shared" si="11"/>
        <v/>
      </c>
      <c r="K106" s="33"/>
      <c r="L106" s="33"/>
      <c r="M106" s="164"/>
      <c r="N106" s="128"/>
      <c r="O106" s="165"/>
      <c r="P106" s="33"/>
      <c r="Q106" s="164"/>
      <c r="R106" s="128"/>
      <c r="S106" s="165"/>
      <c r="T106" s="146"/>
      <c r="U106" s="179" t="str">
        <f>_xlfn.IFNA(VLOOKUP(I106&amp;K106,※編集不可※選択項目!$S$3:$T$11,2,FALSE),"")</f>
        <v/>
      </c>
      <c r="V106" s="183"/>
      <c r="W106" s="34"/>
      <c r="X106" s="184" t="str">
        <f>IFERROR(IF(C106="","",VLOOKUP(C106&amp;I106&amp;K106&amp;W106,※編集不可※選択項目!$U$18:$V$114,2,0)),"")</f>
        <v/>
      </c>
      <c r="Y106" s="129"/>
      <c r="Z106" s="160"/>
      <c r="AA106" s="161"/>
      <c r="AB106" s="180" t="str">
        <f t="shared" si="12"/>
        <v/>
      </c>
      <c r="AC106" s="163"/>
      <c r="AD106" s="147"/>
    </row>
    <row r="107" spans="1:30" s="4" customFormat="1" ht="24.95" customHeight="1" x14ac:dyDescent="0.15">
      <c r="A107" s="32">
        <f t="shared" si="8"/>
        <v>99</v>
      </c>
      <c r="B107" s="181" t="str">
        <f t="shared" si="9"/>
        <v/>
      </c>
      <c r="C107" s="126"/>
      <c r="D107" s="181" t="str">
        <f t="shared" si="10"/>
        <v/>
      </c>
      <c r="E107" s="181" t="str">
        <f t="shared" si="7"/>
        <v/>
      </c>
      <c r="F107" s="126"/>
      <c r="G107" s="126"/>
      <c r="H107" s="127"/>
      <c r="I107" s="33"/>
      <c r="J107" s="181" t="str">
        <f t="shared" si="11"/>
        <v/>
      </c>
      <c r="K107" s="33"/>
      <c r="L107" s="33"/>
      <c r="M107" s="164"/>
      <c r="N107" s="128"/>
      <c r="O107" s="165"/>
      <c r="P107" s="33"/>
      <c r="Q107" s="164"/>
      <c r="R107" s="128"/>
      <c r="S107" s="165"/>
      <c r="T107" s="146"/>
      <c r="U107" s="179" t="str">
        <f>_xlfn.IFNA(VLOOKUP(I107&amp;K107,※編集不可※選択項目!$S$3:$T$11,2,FALSE),"")</f>
        <v/>
      </c>
      <c r="V107" s="183"/>
      <c r="W107" s="34"/>
      <c r="X107" s="184" t="str">
        <f>IFERROR(IF(C107="","",VLOOKUP(C107&amp;I107&amp;K107&amp;W107,※編集不可※選択項目!$U$18:$V$114,2,0)),"")</f>
        <v/>
      </c>
      <c r="Y107" s="129"/>
      <c r="Z107" s="160"/>
      <c r="AA107" s="161"/>
      <c r="AB107" s="180" t="str">
        <f t="shared" si="12"/>
        <v/>
      </c>
      <c r="AC107" s="163"/>
      <c r="AD107" s="147"/>
    </row>
    <row r="108" spans="1:30" s="4" customFormat="1" ht="24.95" customHeight="1" x14ac:dyDescent="0.15">
      <c r="A108" s="32">
        <f t="shared" si="8"/>
        <v>100</v>
      </c>
      <c r="B108" s="181" t="str">
        <f t="shared" si="9"/>
        <v/>
      </c>
      <c r="C108" s="126"/>
      <c r="D108" s="181" t="str">
        <f t="shared" si="10"/>
        <v/>
      </c>
      <c r="E108" s="181" t="str">
        <f t="shared" si="7"/>
        <v/>
      </c>
      <c r="F108" s="126"/>
      <c r="G108" s="126"/>
      <c r="H108" s="127"/>
      <c r="I108" s="33"/>
      <c r="J108" s="181" t="str">
        <f t="shared" si="11"/>
        <v/>
      </c>
      <c r="K108" s="33"/>
      <c r="L108" s="33"/>
      <c r="M108" s="164"/>
      <c r="N108" s="128"/>
      <c r="O108" s="165"/>
      <c r="P108" s="33"/>
      <c r="Q108" s="164"/>
      <c r="R108" s="128"/>
      <c r="S108" s="165"/>
      <c r="T108" s="146"/>
      <c r="U108" s="179" t="str">
        <f>_xlfn.IFNA(VLOOKUP(I108&amp;K108,※編集不可※選択項目!$S$3:$T$11,2,FALSE),"")</f>
        <v/>
      </c>
      <c r="V108" s="183"/>
      <c r="W108" s="34"/>
      <c r="X108" s="184" t="str">
        <f>IFERROR(IF(C108="","",VLOOKUP(C108&amp;I108&amp;K108&amp;W108,※編集不可※選択項目!$U$18:$V$114,2,0)),"")</f>
        <v/>
      </c>
      <c r="Y108" s="129"/>
      <c r="Z108" s="160"/>
      <c r="AA108" s="161"/>
      <c r="AB108" s="180" t="str">
        <f t="shared" si="12"/>
        <v/>
      </c>
      <c r="AC108" s="163"/>
      <c r="AD108" s="147"/>
    </row>
    <row r="109" spans="1:30" s="4" customFormat="1" ht="24.95" customHeight="1" x14ac:dyDescent="0.15">
      <c r="A109" s="32">
        <f t="shared" si="8"/>
        <v>101</v>
      </c>
      <c r="B109" s="181" t="str">
        <f t="shared" si="9"/>
        <v/>
      </c>
      <c r="C109" s="126"/>
      <c r="D109" s="181" t="str">
        <f t="shared" si="10"/>
        <v/>
      </c>
      <c r="E109" s="181" t="str">
        <f t="shared" si="7"/>
        <v/>
      </c>
      <c r="F109" s="126"/>
      <c r="G109" s="126"/>
      <c r="H109" s="127"/>
      <c r="I109" s="33"/>
      <c r="J109" s="181" t="str">
        <f t="shared" si="11"/>
        <v/>
      </c>
      <c r="K109" s="33"/>
      <c r="L109" s="33"/>
      <c r="M109" s="164"/>
      <c r="N109" s="128"/>
      <c r="O109" s="165"/>
      <c r="P109" s="33"/>
      <c r="Q109" s="164"/>
      <c r="R109" s="128"/>
      <c r="S109" s="165"/>
      <c r="T109" s="146"/>
      <c r="U109" s="179" t="str">
        <f>_xlfn.IFNA(VLOOKUP(I109&amp;K109,※編集不可※選択項目!$S$3:$T$11,2,FALSE),"")</f>
        <v/>
      </c>
      <c r="V109" s="183"/>
      <c r="W109" s="34"/>
      <c r="X109" s="184" t="str">
        <f>IFERROR(IF(C109="","",VLOOKUP(C109&amp;I109&amp;K109&amp;W109,※編集不可※選択項目!$U$18:$V$114,2,0)),"")</f>
        <v/>
      </c>
      <c r="Y109" s="129"/>
      <c r="Z109" s="160"/>
      <c r="AA109" s="161"/>
      <c r="AB109" s="180" t="str">
        <f t="shared" si="12"/>
        <v/>
      </c>
      <c r="AC109" s="163"/>
      <c r="AD109" s="147"/>
    </row>
    <row r="110" spans="1:30" s="4" customFormat="1" ht="24.95" customHeight="1" x14ac:dyDescent="0.15">
      <c r="A110" s="32">
        <f t="shared" si="8"/>
        <v>102</v>
      </c>
      <c r="B110" s="181" t="str">
        <f t="shared" si="9"/>
        <v/>
      </c>
      <c r="C110" s="126"/>
      <c r="D110" s="181" t="str">
        <f t="shared" si="10"/>
        <v/>
      </c>
      <c r="E110" s="181" t="str">
        <f t="shared" si="7"/>
        <v/>
      </c>
      <c r="F110" s="126"/>
      <c r="G110" s="126"/>
      <c r="H110" s="127"/>
      <c r="I110" s="33"/>
      <c r="J110" s="181" t="str">
        <f t="shared" si="11"/>
        <v/>
      </c>
      <c r="K110" s="33"/>
      <c r="L110" s="33"/>
      <c r="M110" s="164"/>
      <c r="N110" s="128"/>
      <c r="O110" s="165"/>
      <c r="P110" s="33"/>
      <c r="Q110" s="164"/>
      <c r="R110" s="128"/>
      <c r="S110" s="165"/>
      <c r="T110" s="146"/>
      <c r="U110" s="179" t="str">
        <f>_xlfn.IFNA(VLOOKUP(I110&amp;K110,※編集不可※選択項目!$S$3:$T$11,2,FALSE),"")</f>
        <v/>
      </c>
      <c r="V110" s="183"/>
      <c r="W110" s="34"/>
      <c r="X110" s="184" t="str">
        <f>IFERROR(IF(C110="","",VLOOKUP(C110&amp;I110&amp;K110&amp;W110,※編集不可※選択項目!$U$18:$V$114,2,0)),"")</f>
        <v/>
      </c>
      <c r="Y110" s="129"/>
      <c r="Z110" s="160"/>
      <c r="AA110" s="161"/>
      <c r="AB110" s="180" t="str">
        <f t="shared" si="12"/>
        <v/>
      </c>
      <c r="AC110" s="163"/>
      <c r="AD110" s="147"/>
    </row>
    <row r="111" spans="1:30" s="4" customFormat="1" ht="24.95" customHeight="1" x14ac:dyDescent="0.15">
      <c r="A111" s="32">
        <f t="shared" si="8"/>
        <v>103</v>
      </c>
      <c r="B111" s="181" t="str">
        <f t="shared" si="9"/>
        <v/>
      </c>
      <c r="C111" s="126"/>
      <c r="D111" s="181" t="str">
        <f t="shared" si="10"/>
        <v/>
      </c>
      <c r="E111" s="181" t="str">
        <f t="shared" si="7"/>
        <v/>
      </c>
      <c r="F111" s="126"/>
      <c r="G111" s="126"/>
      <c r="H111" s="127"/>
      <c r="I111" s="33"/>
      <c r="J111" s="181" t="str">
        <f t="shared" si="11"/>
        <v/>
      </c>
      <c r="K111" s="33"/>
      <c r="L111" s="33"/>
      <c r="M111" s="164"/>
      <c r="N111" s="128"/>
      <c r="O111" s="165"/>
      <c r="P111" s="33"/>
      <c r="Q111" s="164"/>
      <c r="R111" s="128"/>
      <c r="S111" s="165"/>
      <c r="T111" s="146"/>
      <c r="U111" s="179" t="str">
        <f>_xlfn.IFNA(VLOOKUP(I111&amp;K111,※編集不可※選択項目!$S$3:$T$11,2,FALSE),"")</f>
        <v/>
      </c>
      <c r="V111" s="183"/>
      <c r="W111" s="34"/>
      <c r="X111" s="184" t="str">
        <f>IFERROR(IF(C111="","",VLOOKUP(C111&amp;I111&amp;K111&amp;W111,※編集不可※選択項目!$U$18:$V$114,2,0)),"")</f>
        <v/>
      </c>
      <c r="Y111" s="129"/>
      <c r="Z111" s="160"/>
      <c r="AA111" s="161"/>
      <c r="AB111" s="180" t="str">
        <f t="shared" si="12"/>
        <v/>
      </c>
      <c r="AC111" s="163"/>
      <c r="AD111" s="147"/>
    </row>
    <row r="112" spans="1:30" s="4" customFormat="1" ht="24.95" customHeight="1" x14ac:dyDescent="0.15">
      <c r="A112" s="32">
        <f t="shared" si="8"/>
        <v>104</v>
      </c>
      <c r="B112" s="181" t="str">
        <f t="shared" si="9"/>
        <v/>
      </c>
      <c r="C112" s="126"/>
      <c r="D112" s="181" t="str">
        <f t="shared" si="10"/>
        <v/>
      </c>
      <c r="E112" s="181" t="str">
        <f t="shared" si="7"/>
        <v/>
      </c>
      <c r="F112" s="126"/>
      <c r="G112" s="126"/>
      <c r="H112" s="127"/>
      <c r="I112" s="33"/>
      <c r="J112" s="181" t="str">
        <f t="shared" si="11"/>
        <v/>
      </c>
      <c r="K112" s="33"/>
      <c r="L112" s="33"/>
      <c r="M112" s="164"/>
      <c r="N112" s="128"/>
      <c r="O112" s="165"/>
      <c r="P112" s="33"/>
      <c r="Q112" s="164"/>
      <c r="R112" s="128"/>
      <c r="S112" s="165"/>
      <c r="T112" s="146"/>
      <c r="U112" s="179" t="str">
        <f>_xlfn.IFNA(VLOOKUP(I112&amp;K112,※編集不可※選択項目!$S$3:$T$11,2,FALSE),"")</f>
        <v/>
      </c>
      <c r="V112" s="183"/>
      <c r="W112" s="34"/>
      <c r="X112" s="184" t="str">
        <f>IFERROR(IF(C112="","",VLOOKUP(C112&amp;I112&amp;K112&amp;W112,※編集不可※選択項目!$U$18:$V$114,2,0)),"")</f>
        <v/>
      </c>
      <c r="Y112" s="129"/>
      <c r="Z112" s="160"/>
      <c r="AA112" s="161"/>
      <c r="AB112" s="180" t="str">
        <f t="shared" si="12"/>
        <v/>
      </c>
      <c r="AC112" s="163"/>
      <c r="AD112" s="147"/>
    </row>
    <row r="113" spans="1:30" s="4" customFormat="1" ht="24.95" customHeight="1" x14ac:dyDescent="0.15">
      <c r="A113" s="32">
        <f t="shared" si="8"/>
        <v>105</v>
      </c>
      <c r="B113" s="181" t="str">
        <f t="shared" si="9"/>
        <v/>
      </c>
      <c r="C113" s="126"/>
      <c r="D113" s="181" t="str">
        <f t="shared" si="10"/>
        <v/>
      </c>
      <c r="E113" s="181" t="str">
        <f t="shared" si="7"/>
        <v/>
      </c>
      <c r="F113" s="126"/>
      <c r="G113" s="126"/>
      <c r="H113" s="127"/>
      <c r="I113" s="33"/>
      <c r="J113" s="181" t="str">
        <f t="shared" si="11"/>
        <v/>
      </c>
      <c r="K113" s="33"/>
      <c r="L113" s="33"/>
      <c r="M113" s="164"/>
      <c r="N113" s="128"/>
      <c r="O113" s="165"/>
      <c r="P113" s="33"/>
      <c r="Q113" s="164"/>
      <c r="R113" s="128"/>
      <c r="S113" s="165"/>
      <c r="T113" s="146"/>
      <c r="U113" s="179" t="str">
        <f>_xlfn.IFNA(VLOOKUP(I113&amp;K113,※編集不可※選択項目!$S$3:$T$11,2,FALSE),"")</f>
        <v/>
      </c>
      <c r="V113" s="183"/>
      <c r="W113" s="34"/>
      <c r="X113" s="184" t="str">
        <f>IFERROR(IF(C113="","",VLOOKUP(C113&amp;I113&amp;K113&amp;W113,※編集不可※選択項目!$U$18:$V$114,2,0)),"")</f>
        <v/>
      </c>
      <c r="Y113" s="129"/>
      <c r="Z113" s="160"/>
      <c r="AA113" s="161"/>
      <c r="AB113" s="180" t="str">
        <f t="shared" si="12"/>
        <v/>
      </c>
      <c r="AC113" s="163"/>
      <c r="AD113" s="147"/>
    </row>
    <row r="114" spans="1:30" s="4" customFormat="1" ht="24.95" customHeight="1" x14ac:dyDescent="0.15">
      <c r="A114" s="32">
        <f t="shared" si="8"/>
        <v>106</v>
      </c>
      <c r="B114" s="181" t="str">
        <f t="shared" si="9"/>
        <v/>
      </c>
      <c r="C114" s="126"/>
      <c r="D114" s="181" t="str">
        <f t="shared" si="10"/>
        <v/>
      </c>
      <c r="E114" s="181" t="str">
        <f t="shared" si="7"/>
        <v/>
      </c>
      <c r="F114" s="126"/>
      <c r="G114" s="126"/>
      <c r="H114" s="127"/>
      <c r="I114" s="33"/>
      <c r="J114" s="181" t="str">
        <f t="shared" si="11"/>
        <v/>
      </c>
      <c r="K114" s="33"/>
      <c r="L114" s="33"/>
      <c r="M114" s="164"/>
      <c r="N114" s="128"/>
      <c r="O114" s="165"/>
      <c r="P114" s="33"/>
      <c r="Q114" s="164"/>
      <c r="R114" s="128"/>
      <c r="S114" s="165"/>
      <c r="T114" s="146"/>
      <c r="U114" s="179" t="str">
        <f>_xlfn.IFNA(VLOOKUP(I114&amp;K114,※編集不可※選択項目!$S$3:$T$11,2,FALSE),"")</f>
        <v/>
      </c>
      <c r="V114" s="183"/>
      <c r="W114" s="34"/>
      <c r="X114" s="184" t="str">
        <f>IFERROR(IF(C114="","",VLOOKUP(C114&amp;I114&amp;K114&amp;W114,※編集不可※選択項目!$U$18:$V$114,2,0)),"")</f>
        <v/>
      </c>
      <c r="Y114" s="129"/>
      <c r="Z114" s="160"/>
      <c r="AA114" s="161"/>
      <c r="AB114" s="180" t="str">
        <f t="shared" si="12"/>
        <v/>
      </c>
      <c r="AC114" s="163"/>
      <c r="AD114" s="147"/>
    </row>
    <row r="115" spans="1:30" s="4" customFormat="1" ht="24.95" customHeight="1" x14ac:dyDescent="0.15">
      <c r="A115" s="32">
        <f t="shared" si="8"/>
        <v>107</v>
      </c>
      <c r="B115" s="181" t="str">
        <f t="shared" si="9"/>
        <v/>
      </c>
      <c r="C115" s="126"/>
      <c r="D115" s="181" t="str">
        <f t="shared" si="10"/>
        <v/>
      </c>
      <c r="E115" s="181" t="str">
        <f t="shared" si="7"/>
        <v/>
      </c>
      <c r="F115" s="126"/>
      <c r="G115" s="126"/>
      <c r="H115" s="127"/>
      <c r="I115" s="33"/>
      <c r="J115" s="181" t="str">
        <f t="shared" si="11"/>
        <v/>
      </c>
      <c r="K115" s="33"/>
      <c r="L115" s="33"/>
      <c r="M115" s="164"/>
      <c r="N115" s="128"/>
      <c r="O115" s="165"/>
      <c r="P115" s="33"/>
      <c r="Q115" s="164"/>
      <c r="R115" s="128"/>
      <c r="S115" s="165"/>
      <c r="T115" s="146"/>
      <c r="U115" s="179" t="str">
        <f>_xlfn.IFNA(VLOOKUP(I115&amp;K115,※編集不可※選択項目!$S$3:$T$11,2,FALSE),"")</f>
        <v/>
      </c>
      <c r="V115" s="183"/>
      <c r="W115" s="34"/>
      <c r="X115" s="184" t="str">
        <f>IFERROR(IF(C115="","",VLOOKUP(C115&amp;I115&amp;K115&amp;W115,※編集不可※選択項目!$U$18:$V$114,2,0)),"")</f>
        <v/>
      </c>
      <c r="Y115" s="129"/>
      <c r="Z115" s="160"/>
      <c r="AA115" s="161"/>
      <c r="AB115" s="180" t="str">
        <f t="shared" si="12"/>
        <v/>
      </c>
      <c r="AC115" s="163"/>
      <c r="AD115" s="147"/>
    </row>
    <row r="116" spans="1:30" s="4" customFormat="1" ht="24.95" customHeight="1" x14ac:dyDescent="0.15">
      <c r="A116" s="32">
        <f t="shared" si="8"/>
        <v>108</v>
      </c>
      <c r="B116" s="181" t="str">
        <f t="shared" si="9"/>
        <v/>
      </c>
      <c r="C116" s="126"/>
      <c r="D116" s="181" t="str">
        <f t="shared" si="10"/>
        <v/>
      </c>
      <c r="E116" s="181" t="str">
        <f t="shared" si="7"/>
        <v/>
      </c>
      <c r="F116" s="126"/>
      <c r="G116" s="126"/>
      <c r="H116" s="127"/>
      <c r="I116" s="33"/>
      <c r="J116" s="181" t="str">
        <f t="shared" si="11"/>
        <v/>
      </c>
      <c r="K116" s="33"/>
      <c r="L116" s="33"/>
      <c r="M116" s="164"/>
      <c r="N116" s="128"/>
      <c r="O116" s="165"/>
      <c r="P116" s="33"/>
      <c r="Q116" s="164"/>
      <c r="R116" s="128"/>
      <c r="S116" s="165"/>
      <c r="T116" s="146"/>
      <c r="U116" s="179" t="str">
        <f>_xlfn.IFNA(VLOOKUP(I116&amp;K116,※編集不可※選択項目!$S$3:$T$11,2,FALSE),"")</f>
        <v/>
      </c>
      <c r="V116" s="183"/>
      <c r="W116" s="34"/>
      <c r="X116" s="184" t="str">
        <f>IFERROR(IF(C116="","",VLOOKUP(C116&amp;I116&amp;K116&amp;W116,※編集不可※選択項目!$U$18:$V$114,2,0)),"")</f>
        <v/>
      </c>
      <c r="Y116" s="129"/>
      <c r="Z116" s="160"/>
      <c r="AA116" s="161"/>
      <c r="AB116" s="180" t="str">
        <f t="shared" si="12"/>
        <v/>
      </c>
      <c r="AC116" s="163"/>
      <c r="AD116" s="147"/>
    </row>
    <row r="117" spans="1:30" s="4" customFormat="1" ht="24.95" customHeight="1" x14ac:dyDescent="0.15">
      <c r="A117" s="32">
        <f t="shared" si="8"/>
        <v>109</v>
      </c>
      <c r="B117" s="181" t="str">
        <f t="shared" si="9"/>
        <v/>
      </c>
      <c r="C117" s="126"/>
      <c r="D117" s="181" t="str">
        <f t="shared" si="10"/>
        <v/>
      </c>
      <c r="E117" s="181" t="str">
        <f t="shared" si="7"/>
        <v/>
      </c>
      <c r="F117" s="126"/>
      <c r="G117" s="126"/>
      <c r="H117" s="127"/>
      <c r="I117" s="33"/>
      <c r="J117" s="181" t="str">
        <f t="shared" si="11"/>
        <v/>
      </c>
      <c r="K117" s="33"/>
      <c r="L117" s="33"/>
      <c r="M117" s="164"/>
      <c r="N117" s="128"/>
      <c r="O117" s="165"/>
      <c r="P117" s="33"/>
      <c r="Q117" s="164"/>
      <c r="R117" s="128"/>
      <c r="S117" s="165"/>
      <c r="T117" s="146"/>
      <c r="U117" s="179" t="str">
        <f>_xlfn.IFNA(VLOOKUP(I117&amp;K117,※編集不可※選択項目!$S$3:$T$11,2,FALSE),"")</f>
        <v/>
      </c>
      <c r="V117" s="183"/>
      <c r="W117" s="34"/>
      <c r="X117" s="184" t="str">
        <f>IFERROR(IF(C117="","",VLOOKUP(C117&amp;I117&amp;K117&amp;W117,※編集不可※選択項目!$U$18:$V$114,2,0)),"")</f>
        <v/>
      </c>
      <c r="Y117" s="129"/>
      <c r="Z117" s="160"/>
      <c r="AA117" s="161"/>
      <c r="AB117" s="180" t="str">
        <f t="shared" si="12"/>
        <v/>
      </c>
      <c r="AC117" s="163"/>
      <c r="AD117" s="147"/>
    </row>
    <row r="118" spans="1:30" s="4" customFormat="1" ht="24.95" customHeight="1" x14ac:dyDescent="0.15">
      <c r="A118" s="32">
        <f t="shared" si="8"/>
        <v>110</v>
      </c>
      <c r="B118" s="181" t="str">
        <f t="shared" si="9"/>
        <v/>
      </c>
      <c r="C118" s="126"/>
      <c r="D118" s="181" t="str">
        <f t="shared" si="10"/>
        <v/>
      </c>
      <c r="E118" s="181" t="str">
        <f t="shared" si="7"/>
        <v/>
      </c>
      <c r="F118" s="126"/>
      <c r="G118" s="126"/>
      <c r="H118" s="127"/>
      <c r="I118" s="33"/>
      <c r="J118" s="181" t="str">
        <f t="shared" si="11"/>
        <v/>
      </c>
      <c r="K118" s="33"/>
      <c r="L118" s="33"/>
      <c r="M118" s="164"/>
      <c r="N118" s="128"/>
      <c r="O118" s="165"/>
      <c r="P118" s="33"/>
      <c r="Q118" s="164"/>
      <c r="R118" s="128"/>
      <c r="S118" s="165"/>
      <c r="T118" s="146"/>
      <c r="U118" s="179" t="str">
        <f>_xlfn.IFNA(VLOOKUP(I118&amp;K118,※編集不可※選択項目!$S$3:$T$11,2,FALSE),"")</f>
        <v/>
      </c>
      <c r="V118" s="183"/>
      <c r="W118" s="34"/>
      <c r="X118" s="184" t="str">
        <f>IFERROR(IF(C118="","",VLOOKUP(C118&amp;I118&amp;K118&amp;W118,※編集不可※選択項目!$U$18:$V$114,2,0)),"")</f>
        <v/>
      </c>
      <c r="Y118" s="129"/>
      <c r="Z118" s="160"/>
      <c r="AA118" s="161"/>
      <c r="AB118" s="180" t="str">
        <f t="shared" si="12"/>
        <v/>
      </c>
      <c r="AC118" s="163"/>
      <c r="AD118" s="147"/>
    </row>
    <row r="119" spans="1:30" s="4" customFormat="1" ht="24.95" customHeight="1" x14ac:dyDescent="0.15">
      <c r="A119" s="32">
        <f t="shared" si="8"/>
        <v>111</v>
      </c>
      <c r="B119" s="181" t="str">
        <f t="shared" si="9"/>
        <v/>
      </c>
      <c r="C119" s="126"/>
      <c r="D119" s="181" t="str">
        <f t="shared" si="10"/>
        <v/>
      </c>
      <c r="E119" s="181" t="str">
        <f t="shared" si="7"/>
        <v/>
      </c>
      <c r="F119" s="126"/>
      <c r="G119" s="126"/>
      <c r="H119" s="127"/>
      <c r="I119" s="33"/>
      <c r="J119" s="181" t="str">
        <f t="shared" si="11"/>
        <v/>
      </c>
      <c r="K119" s="33"/>
      <c r="L119" s="33"/>
      <c r="M119" s="164"/>
      <c r="N119" s="128"/>
      <c r="O119" s="165"/>
      <c r="P119" s="33"/>
      <c r="Q119" s="164"/>
      <c r="R119" s="128"/>
      <c r="S119" s="165"/>
      <c r="T119" s="146"/>
      <c r="U119" s="179" t="str">
        <f>_xlfn.IFNA(VLOOKUP(I119&amp;K119,※編集不可※選択項目!$S$3:$T$11,2,FALSE),"")</f>
        <v/>
      </c>
      <c r="V119" s="183"/>
      <c r="W119" s="34"/>
      <c r="X119" s="184" t="str">
        <f>IFERROR(IF(C119="","",VLOOKUP(C119&amp;I119&amp;K119&amp;W119,※編集不可※選択項目!$U$18:$V$114,2,0)),"")</f>
        <v/>
      </c>
      <c r="Y119" s="129"/>
      <c r="Z119" s="160"/>
      <c r="AA119" s="161"/>
      <c r="AB119" s="180" t="str">
        <f t="shared" si="12"/>
        <v/>
      </c>
      <c r="AC119" s="163"/>
      <c r="AD119" s="147"/>
    </row>
    <row r="120" spans="1:30" s="4" customFormat="1" ht="24.95" customHeight="1" x14ac:dyDescent="0.15">
      <c r="A120" s="32">
        <f t="shared" si="8"/>
        <v>112</v>
      </c>
      <c r="B120" s="181" t="str">
        <f t="shared" si="9"/>
        <v/>
      </c>
      <c r="C120" s="126"/>
      <c r="D120" s="181" t="str">
        <f t="shared" si="10"/>
        <v/>
      </c>
      <c r="E120" s="181" t="str">
        <f t="shared" si="7"/>
        <v/>
      </c>
      <c r="F120" s="126"/>
      <c r="G120" s="126"/>
      <c r="H120" s="127"/>
      <c r="I120" s="33"/>
      <c r="J120" s="181" t="str">
        <f t="shared" si="11"/>
        <v/>
      </c>
      <c r="K120" s="33"/>
      <c r="L120" s="33"/>
      <c r="M120" s="164"/>
      <c r="N120" s="128"/>
      <c r="O120" s="165"/>
      <c r="P120" s="33"/>
      <c r="Q120" s="164"/>
      <c r="R120" s="128"/>
      <c r="S120" s="165"/>
      <c r="T120" s="146"/>
      <c r="U120" s="179" t="str">
        <f>_xlfn.IFNA(VLOOKUP(I120&amp;K120,※編集不可※選択項目!$S$3:$T$11,2,FALSE),"")</f>
        <v/>
      </c>
      <c r="V120" s="183"/>
      <c r="W120" s="34"/>
      <c r="X120" s="184" t="str">
        <f>IFERROR(IF(C120="","",VLOOKUP(C120&amp;I120&amp;K120&amp;W120,※編集不可※選択項目!$U$18:$V$114,2,0)),"")</f>
        <v/>
      </c>
      <c r="Y120" s="129"/>
      <c r="Z120" s="160"/>
      <c r="AA120" s="161"/>
      <c r="AB120" s="180" t="str">
        <f t="shared" si="12"/>
        <v/>
      </c>
      <c r="AC120" s="163"/>
      <c r="AD120" s="147"/>
    </row>
    <row r="121" spans="1:30" s="4" customFormat="1" ht="24.95" customHeight="1" x14ac:dyDescent="0.15">
      <c r="A121" s="32">
        <f t="shared" si="8"/>
        <v>113</v>
      </c>
      <c r="B121" s="181" t="str">
        <f t="shared" si="9"/>
        <v/>
      </c>
      <c r="C121" s="126"/>
      <c r="D121" s="181" t="str">
        <f t="shared" si="10"/>
        <v/>
      </c>
      <c r="E121" s="181" t="str">
        <f t="shared" si="7"/>
        <v/>
      </c>
      <c r="F121" s="126"/>
      <c r="G121" s="126"/>
      <c r="H121" s="127"/>
      <c r="I121" s="33"/>
      <c r="J121" s="181" t="str">
        <f t="shared" si="11"/>
        <v/>
      </c>
      <c r="K121" s="33"/>
      <c r="L121" s="33"/>
      <c r="M121" s="164"/>
      <c r="N121" s="128"/>
      <c r="O121" s="165"/>
      <c r="P121" s="33"/>
      <c r="Q121" s="164"/>
      <c r="R121" s="128"/>
      <c r="S121" s="165"/>
      <c r="T121" s="146"/>
      <c r="U121" s="179" t="str">
        <f>_xlfn.IFNA(VLOOKUP(I121&amp;K121,※編集不可※選択項目!$S$3:$T$11,2,FALSE),"")</f>
        <v/>
      </c>
      <c r="V121" s="183"/>
      <c r="W121" s="34"/>
      <c r="X121" s="184" t="str">
        <f>IFERROR(IF(C121="","",VLOOKUP(C121&amp;I121&amp;K121&amp;W121,※編集不可※選択項目!$U$18:$V$114,2,0)),"")</f>
        <v/>
      </c>
      <c r="Y121" s="129"/>
      <c r="Z121" s="160"/>
      <c r="AA121" s="161"/>
      <c r="AB121" s="180" t="str">
        <f t="shared" si="12"/>
        <v/>
      </c>
      <c r="AC121" s="163"/>
      <c r="AD121" s="147"/>
    </row>
    <row r="122" spans="1:30" s="4" customFormat="1" ht="24.95" customHeight="1" x14ac:dyDescent="0.15">
      <c r="A122" s="32">
        <f t="shared" si="8"/>
        <v>114</v>
      </c>
      <c r="B122" s="181" t="str">
        <f t="shared" si="9"/>
        <v/>
      </c>
      <c r="C122" s="126"/>
      <c r="D122" s="181" t="str">
        <f t="shared" si="10"/>
        <v/>
      </c>
      <c r="E122" s="181" t="str">
        <f t="shared" si="7"/>
        <v/>
      </c>
      <c r="F122" s="126"/>
      <c r="G122" s="126"/>
      <c r="H122" s="127"/>
      <c r="I122" s="33"/>
      <c r="J122" s="181" t="str">
        <f t="shared" si="11"/>
        <v/>
      </c>
      <c r="K122" s="33"/>
      <c r="L122" s="33"/>
      <c r="M122" s="164"/>
      <c r="N122" s="128"/>
      <c r="O122" s="165"/>
      <c r="P122" s="33"/>
      <c r="Q122" s="164"/>
      <c r="R122" s="128"/>
      <c r="S122" s="165"/>
      <c r="T122" s="146"/>
      <c r="U122" s="179" t="str">
        <f>_xlfn.IFNA(VLOOKUP(I122&amp;K122,※編集不可※選択項目!$S$3:$T$11,2,FALSE),"")</f>
        <v/>
      </c>
      <c r="V122" s="183"/>
      <c r="W122" s="34"/>
      <c r="X122" s="184" t="str">
        <f>IFERROR(IF(C122="","",VLOOKUP(C122&amp;I122&amp;K122&amp;W122,※編集不可※選択項目!$U$18:$V$114,2,0)),"")</f>
        <v/>
      </c>
      <c r="Y122" s="129"/>
      <c r="Z122" s="160"/>
      <c r="AA122" s="161"/>
      <c r="AB122" s="180" t="str">
        <f t="shared" si="12"/>
        <v/>
      </c>
      <c r="AC122" s="163"/>
      <c r="AD122" s="147"/>
    </row>
    <row r="123" spans="1:30" s="4" customFormat="1" ht="24.95" customHeight="1" x14ac:dyDescent="0.15">
      <c r="A123" s="32">
        <f t="shared" si="8"/>
        <v>115</v>
      </c>
      <c r="B123" s="181" t="str">
        <f t="shared" si="9"/>
        <v/>
      </c>
      <c r="C123" s="126"/>
      <c r="D123" s="181" t="str">
        <f t="shared" si="10"/>
        <v/>
      </c>
      <c r="E123" s="181" t="str">
        <f t="shared" si="7"/>
        <v/>
      </c>
      <c r="F123" s="126"/>
      <c r="G123" s="126"/>
      <c r="H123" s="127"/>
      <c r="I123" s="33"/>
      <c r="J123" s="181" t="str">
        <f t="shared" si="11"/>
        <v/>
      </c>
      <c r="K123" s="33"/>
      <c r="L123" s="33"/>
      <c r="M123" s="164"/>
      <c r="N123" s="128"/>
      <c r="O123" s="165"/>
      <c r="P123" s="33"/>
      <c r="Q123" s="164"/>
      <c r="R123" s="128"/>
      <c r="S123" s="165"/>
      <c r="T123" s="146"/>
      <c r="U123" s="179" t="str">
        <f>_xlfn.IFNA(VLOOKUP(I123&amp;K123,※編集不可※選択項目!$S$3:$T$11,2,FALSE),"")</f>
        <v/>
      </c>
      <c r="V123" s="183"/>
      <c r="W123" s="34"/>
      <c r="X123" s="184" t="str">
        <f>IFERROR(IF(C123="","",VLOOKUP(C123&amp;I123&amp;K123&amp;W123,※編集不可※選択項目!$U$18:$V$114,2,0)),"")</f>
        <v/>
      </c>
      <c r="Y123" s="129"/>
      <c r="Z123" s="160"/>
      <c r="AA123" s="161"/>
      <c r="AB123" s="180" t="str">
        <f t="shared" si="12"/>
        <v/>
      </c>
      <c r="AC123" s="163"/>
      <c r="AD123" s="147"/>
    </row>
    <row r="124" spans="1:30" s="4" customFormat="1" ht="24.95" customHeight="1" x14ac:dyDescent="0.15">
      <c r="A124" s="32">
        <f t="shared" si="8"/>
        <v>116</v>
      </c>
      <c r="B124" s="181" t="str">
        <f t="shared" si="9"/>
        <v/>
      </c>
      <c r="C124" s="126"/>
      <c r="D124" s="181" t="str">
        <f t="shared" si="10"/>
        <v/>
      </c>
      <c r="E124" s="181" t="str">
        <f t="shared" si="7"/>
        <v/>
      </c>
      <c r="F124" s="126"/>
      <c r="G124" s="126"/>
      <c r="H124" s="127"/>
      <c r="I124" s="33"/>
      <c r="J124" s="181" t="str">
        <f t="shared" si="11"/>
        <v/>
      </c>
      <c r="K124" s="33"/>
      <c r="L124" s="33"/>
      <c r="M124" s="164"/>
      <c r="N124" s="128"/>
      <c r="O124" s="165"/>
      <c r="P124" s="33"/>
      <c r="Q124" s="164"/>
      <c r="R124" s="128"/>
      <c r="S124" s="165"/>
      <c r="T124" s="146"/>
      <c r="U124" s="179" t="str">
        <f>_xlfn.IFNA(VLOOKUP(I124&amp;K124,※編集不可※選択項目!$S$3:$T$11,2,FALSE),"")</f>
        <v/>
      </c>
      <c r="V124" s="183"/>
      <c r="W124" s="34"/>
      <c r="X124" s="184" t="str">
        <f>IFERROR(IF(C124="","",VLOOKUP(C124&amp;I124&amp;K124&amp;W124,※編集不可※選択項目!$U$18:$V$114,2,0)),"")</f>
        <v/>
      </c>
      <c r="Y124" s="129"/>
      <c r="Z124" s="160"/>
      <c r="AA124" s="161"/>
      <c r="AB124" s="180" t="str">
        <f t="shared" si="12"/>
        <v/>
      </c>
      <c r="AC124" s="163"/>
      <c r="AD124" s="147"/>
    </row>
    <row r="125" spans="1:30" s="4" customFormat="1" ht="24.95" customHeight="1" x14ac:dyDescent="0.15">
      <c r="A125" s="32">
        <f t="shared" si="8"/>
        <v>117</v>
      </c>
      <c r="B125" s="181" t="str">
        <f t="shared" si="9"/>
        <v/>
      </c>
      <c r="C125" s="126"/>
      <c r="D125" s="181" t="str">
        <f t="shared" si="10"/>
        <v/>
      </c>
      <c r="E125" s="181" t="str">
        <f t="shared" si="7"/>
        <v/>
      </c>
      <c r="F125" s="126"/>
      <c r="G125" s="126"/>
      <c r="H125" s="127"/>
      <c r="I125" s="33"/>
      <c r="J125" s="181" t="str">
        <f t="shared" si="11"/>
        <v/>
      </c>
      <c r="K125" s="33"/>
      <c r="L125" s="33"/>
      <c r="M125" s="164"/>
      <c r="N125" s="128"/>
      <c r="O125" s="165"/>
      <c r="P125" s="33"/>
      <c r="Q125" s="164"/>
      <c r="R125" s="128"/>
      <c r="S125" s="165"/>
      <c r="T125" s="146"/>
      <c r="U125" s="179" t="str">
        <f>_xlfn.IFNA(VLOOKUP(I125&amp;K125,※編集不可※選択項目!$S$3:$T$11,2,FALSE),"")</f>
        <v/>
      </c>
      <c r="V125" s="183"/>
      <c r="W125" s="34"/>
      <c r="X125" s="184" t="str">
        <f>IFERROR(IF(C125="","",VLOOKUP(C125&amp;I125&amp;K125&amp;W125,※編集不可※選択項目!$U$18:$V$114,2,0)),"")</f>
        <v/>
      </c>
      <c r="Y125" s="129"/>
      <c r="Z125" s="160"/>
      <c r="AA125" s="161"/>
      <c r="AB125" s="180" t="str">
        <f t="shared" si="12"/>
        <v/>
      </c>
      <c r="AC125" s="163"/>
      <c r="AD125" s="147"/>
    </row>
    <row r="126" spans="1:30" s="4" customFormat="1" ht="24.95" customHeight="1" x14ac:dyDescent="0.15">
      <c r="A126" s="32">
        <f t="shared" si="8"/>
        <v>118</v>
      </c>
      <c r="B126" s="181" t="str">
        <f t="shared" si="9"/>
        <v/>
      </c>
      <c r="C126" s="126"/>
      <c r="D126" s="181" t="str">
        <f t="shared" si="10"/>
        <v/>
      </c>
      <c r="E126" s="181" t="str">
        <f t="shared" si="7"/>
        <v/>
      </c>
      <c r="F126" s="126"/>
      <c r="G126" s="126"/>
      <c r="H126" s="127"/>
      <c r="I126" s="33"/>
      <c r="J126" s="181" t="str">
        <f t="shared" si="11"/>
        <v/>
      </c>
      <c r="K126" s="33"/>
      <c r="L126" s="33"/>
      <c r="M126" s="164"/>
      <c r="N126" s="128"/>
      <c r="O126" s="165"/>
      <c r="P126" s="33"/>
      <c r="Q126" s="164"/>
      <c r="R126" s="128"/>
      <c r="S126" s="165"/>
      <c r="T126" s="146"/>
      <c r="U126" s="179" t="str">
        <f>_xlfn.IFNA(VLOOKUP(I126&amp;K126,※編集不可※選択項目!$S$3:$T$11,2,FALSE),"")</f>
        <v/>
      </c>
      <c r="V126" s="183"/>
      <c r="W126" s="34"/>
      <c r="X126" s="184" t="str">
        <f>IFERROR(IF(C126="","",VLOOKUP(C126&amp;I126&amp;K126&amp;W126,※編集不可※選択項目!$U$18:$V$114,2,0)),"")</f>
        <v/>
      </c>
      <c r="Y126" s="129"/>
      <c r="Z126" s="160"/>
      <c r="AA126" s="161"/>
      <c r="AB126" s="180" t="str">
        <f t="shared" si="12"/>
        <v/>
      </c>
      <c r="AC126" s="163"/>
      <c r="AD126" s="147"/>
    </row>
    <row r="127" spans="1:30" s="4" customFormat="1" ht="24.95" customHeight="1" x14ac:dyDescent="0.15">
      <c r="A127" s="32">
        <f t="shared" si="8"/>
        <v>119</v>
      </c>
      <c r="B127" s="181" t="str">
        <f t="shared" si="9"/>
        <v/>
      </c>
      <c r="C127" s="126"/>
      <c r="D127" s="181" t="str">
        <f t="shared" si="10"/>
        <v/>
      </c>
      <c r="E127" s="181" t="str">
        <f t="shared" si="7"/>
        <v/>
      </c>
      <c r="F127" s="126"/>
      <c r="G127" s="126"/>
      <c r="H127" s="127"/>
      <c r="I127" s="33"/>
      <c r="J127" s="181" t="str">
        <f t="shared" si="11"/>
        <v/>
      </c>
      <c r="K127" s="33"/>
      <c r="L127" s="33"/>
      <c r="M127" s="164"/>
      <c r="N127" s="128"/>
      <c r="O127" s="165"/>
      <c r="P127" s="33"/>
      <c r="Q127" s="164"/>
      <c r="R127" s="128"/>
      <c r="S127" s="165"/>
      <c r="T127" s="146"/>
      <c r="U127" s="179" t="str">
        <f>_xlfn.IFNA(VLOOKUP(I127&amp;K127,※編集不可※選択項目!$S$3:$T$11,2,FALSE),"")</f>
        <v/>
      </c>
      <c r="V127" s="183"/>
      <c r="W127" s="34"/>
      <c r="X127" s="184" t="str">
        <f>IFERROR(IF(C127="","",VLOOKUP(C127&amp;I127&amp;K127&amp;W127,※編集不可※選択項目!$U$18:$V$114,2,0)),"")</f>
        <v/>
      </c>
      <c r="Y127" s="129"/>
      <c r="Z127" s="160"/>
      <c r="AA127" s="161"/>
      <c r="AB127" s="180" t="str">
        <f t="shared" si="12"/>
        <v/>
      </c>
      <c r="AC127" s="163"/>
      <c r="AD127" s="147"/>
    </row>
    <row r="128" spans="1:30" s="4" customFormat="1" ht="24.95" customHeight="1" x14ac:dyDescent="0.15">
      <c r="A128" s="32">
        <f t="shared" si="8"/>
        <v>120</v>
      </c>
      <c r="B128" s="181" t="str">
        <f t="shared" si="9"/>
        <v/>
      </c>
      <c r="C128" s="126"/>
      <c r="D128" s="181" t="str">
        <f t="shared" si="10"/>
        <v/>
      </c>
      <c r="E128" s="181" t="str">
        <f t="shared" si="7"/>
        <v/>
      </c>
      <c r="F128" s="126"/>
      <c r="G128" s="126"/>
      <c r="H128" s="127"/>
      <c r="I128" s="33"/>
      <c r="J128" s="181" t="str">
        <f t="shared" si="11"/>
        <v/>
      </c>
      <c r="K128" s="33"/>
      <c r="L128" s="33"/>
      <c r="M128" s="164"/>
      <c r="N128" s="128"/>
      <c r="O128" s="165"/>
      <c r="P128" s="33"/>
      <c r="Q128" s="164"/>
      <c r="R128" s="128"/>
      <c r="S128" s="165"/>
      <c r="T128" s="146"/>
      <c r="U128" s="179" t="str">
        <f>_xlfn.IFNA(VLOOKUP(I128&amp;K128,※編集不可※選択項目!$S$3:$T$11,2,FALSE),"")</f>
        <v/>
      </c>
      <c r="V128" s="183"/>
      <c r="W128" s="34"/>
      <c r="X128" s="184" t="str">
        <f>IFERROR(IF(C128="","",VLOOKUP(C128&amp;I128&amp;K128&amp;W128,※編集不可※選択項目!$U$18:$V$114,2,0)),"")</f>
        <v/>
      </c>
      <c r="Y128" s="129"/>
      <c r="Z128" s="160"/>
      <c r="AA128" s="161"/>
      <c r="AB128" s="180" t="str">
        <f t="shared" si="12"/>
        <v/>
      </c>
      <c r="AC128" s="163"/>
      <c r="AD128" s="147"/>
    </row>
    <row r="129" spans="1:30" s="4" customFormat="1" ht="24.95" customHeight="1" x14ac:dyDescent="0.15">
      <c r="A129" s="32">
        <f t="shared" si="8"/>
        <v>121</v>
      </c>
      <c r="B129" s="181" t="str">
        <f t="shared" si="9"/>
        <v/>
      </c>
      <c r="C129" s="126"/>
      <c r="D129" s="181" t="str">
        <f t="shared" si="10"/>
        <v/>
      </c>
      <c r="E129" s="181" t="str">
        <f t="shared" si="7"/>
        <v/>
      </c>
      <c r="F129" s="126"/>
      <c r="G129" s="126"/>
      <c r="H129" s="127"/>
      <c r="I129" s="33"/>
      <c r="J129" s="181" t="str">
        <f t="shared" si="11"/>
        <v/>
      </c>
      <c r="K129" s="33"/>
      <c r="L129" s="33"/>
      <c r="M129" s="164"/>
      <c r="N129" s="128"/>
      <c r="O129" s="165"/>
      <c r="P129" s="33"/>
      <c r="Q129" s="164"/>
      <c r="R129" s="128"/>
      <c r="S129" s="165"/>
      <c r="T129" s="146"/>
      <c r="U129" s="179" t="str">
        <f>_xlfn.IFNA(VLOOKUP(I129&amp;K129,※編集不可※選択項目!$S$3:$T$11,2,FALSE),"")</f>
        <v/>
      </c>
      <c r="V129" s="183"/>
      <c r="W129" s="34"/>
      <c r="X129" s="184" t="str">
        <f>IFERROR(IF(C129="","",VLOOKUP(C129&amp;I129&amp;K129&amp;W129,※編集不可※選択項目!$U$18:$V$114,2,0)),"")</f>
        <v/>
      </c>
      <c r="Y129" s="129"/>
      <c r="Z129" s="160"/>
      <c r="AA129" s="161"/>
      <c r="AB129" s="180" t="str">
        <f t="shared" si="12"/>
        <v/>
      </c>
      <c r="AC129" s="163"/>
      <c r="AD129" s="147"/>
    </row>
    <row r="130" spans="1:30" s="4" customFormat="1" ht="24.95" customHeight="1" x14ac:dyDescent="0.15">
      <c r="A130" s="32">
        <f t="shared" si="8"/>
        <v>122</v>
      </c>
      <c r="B130" s="181" t="str">
        <f t="shared" si="9"/>
        <v/>
      </c>
      <c r="C130" s="126"/>
      <c r="D130" s="181" t="str">
        <f t="shared" si="10"/>
        <v/>
      </c>
      <c r="E130" s="181" t="str">
        <f t="shared" si="7"/>
        <v/>
      </c>
      <c r="F130" s="126"/>
      <c r="G130" s="126"/>
      <c r="H130" s="127"/>
      <c r="I130" s="33"/>
      <c r="J130" s="181" t="str">
        <f t="shared" si="11"/>
        <v/>
      </c>
      <c r="K130" s="33"/>
      <c r="L130" s="33"/>
      <c r="M130" s="164"/>
      <c r="N130" s="128"/>
      <c r="O130" s="165"/>
      <c r="P130" s="33"/>
      <c r="Q130" s="164"/>
      <c r="R130" s="128"/>
      <c r="S130" s="165"/>
      <c r="T130" s="146"/>
      <c r="U130" s="179" t="str">
        <f>_xlfn.IFNA(VLOOKUP(I130&amp;K130,※編集不可※選択項目!$S$3:$T$11,2,FALSE),"")</f>
        <v/>
      </c>
      <c r="V130" s="183"/>
      <c r="W130" s="34"/>
      <c r="X130" s="184" t="str">
        <f>IFERROR(IF(C130="","",VLOOKUP(C130&amp;I130&amp;K130&amp;W130,※編集不可※選択項目!$U$18:$V$114,2,0)),"")</f>
        <v/>
      </c>
      <c r="Y130" s="129"/>
      <c r="Z130" s="160"/>
      <c r="AA130" s="161"/>
      <c r="AB130" s="180" t="str">
        <f t="shared" si="12"/>
        <v/>
      </c>
      <c r="AC130" s="163"/>
      <c r="AD130" s="147"/>
    </row>
    <row r="131" spans="1:30" s="4" customFormat="1" ht="24.95" customHeight="1" x14ac:dyDescent="0.15">
      <c r="A131" s="32">
        <f t="shared" si="8"/>
        <v>123</v>
      </c>
      <c r="B131" s="181" t="str">
        <f t="shared" si="9"/>
        <v/>
      </c>
      <c r="C131" s="126"/>
      <c r="D131" s="181" t="str">
        <f t="shared" si="10"/>
        <v/>
      </c>
      <c r="E131" s="181" t="str">
        <f t="shared" si="7"/>
        <v/>
      </c>
      <c r="F131" s="126"/>
      <c r="G131" s="126"/>
      <c r="H131" s="127"/>
      <c r="I131" s="33"/>
      <c r="J131" s="181" t="str">
        <f t="shared" si="11"/>
        <v/>
      </c>
      <c r="K131" s="33"/>
      <c r="L131" s="33"/>
      <c r="M131" s="164"/>
      <c r="N131" s="128"/>
      <c r="O131" s="165"/>
      <c r="P131" s="33"/>
      <c r="Q131" s="164"/>
      <c r="R131" s="128"/>
      <c r="S131" s="165"/>
      <c r="T131" s="146"/>
      <c r="U131" s="179" t="str">
        <f>_xlfn.IFNA(VLOOKUP(I131&amp;K131,※編集不可※選択項目!$S$3:$T$11,2,FALSE),"")</f>
        <v/>
      </c>
      <c r="V131" s="183"/>
      <c r="W131" s="34"/>
      <c r="X131" s="184" t="str">
        <f>IFERROR(IF(C131="","",VLOOKUP(C131&amp;I131&amp;K131&amp;W131,※編集不可※選択項目!$U$18:$V$114,2,0)),"")</f>
        <v/>
      </c>
      <c r="Y131" s="129"/>
      <c r="Z131" s="160"/>
      <c r="AA131" s="161"/>
      <c r="AB131" s="180" t="str">
        <f t="shared" si="12"/>
        <v/>
      </c>
      <c r="AC131" s="163"/>
      <c r="AD131" s="147"/>
    </row>
    <row r="132" spans="1:30" s="4" customFormat="1" ht="24.95" customHeight="1" x14ac:dyDescent="0.15">
      <c r="A132" s="32">
        <f t="shared" si="8"/>
        <v>124</v>
      </c>
      <c r="B132" s="181" t="str">
        <f t="shared" si="9"/>
        <v/>
      </c>
      <c r="C132" s="126"/>
      <c r="D132" s="181" t="str">
        <f t="shared" si="10"/>
        <v/>
      </c>
      <c r="E132" s="181" t="str">
        <f t="shared" si="7"/>
        <v/>
      </c>
      <c r="F132" s="126"/>
      <c r="G132" s="126"/>
      <c r="H132" s="127"/>
      <c r="I132" s="33"/>
      <c r="J132" s="181" t="str">
        <f t="shared" si="11"/>
        <v/>
      </c>
      <c r="K132" s="33"/>
      <c r="L132" s="33"/>
      <c r="M132" s="164"/>
      <c r="N132" s="128"/>
      <c r="O132" s="165"/>
      <c r="P132" s="33"/>
      <c r="Q132" s="164"/>
      <c r="R132" s="128"/>
      <c r="S132" s="165"/>
      <c r="T132" s="146"/>
      <c r="U132" s="179" t="str">
        <f>_xlfn.IFNA(VLOOKUP(I132&amp;K132,※編集不可※選択項目!$S$3:$T$11,2,FALSE),"")</f>
        <v/>
      </c>
      <c r="V132" s="183"/>
      <c r="W132" s="34"/>
      <c r="X132" s="184" t="str">
        <f>IFERROR(IF(C132="","",VLOOKUP(C132&amp;I132&amp;K132&amp;W132,※編集不可※選択項目!$U$18:$V$114,2,0)),"")</f>
        <v/>
      </c>
      <c r="Y132" s="129"/>
      <c r="Z132" s="160"/>
      <c r="AA132" s="161"/>
      <c r="AB132" s="180" t="str">
        <f t="shared" si="12"/>
        <v/>
      </c>
      <c r="AC132" s="163"/>
      <c r="AD132" s="147"/>
    </row>
    <row r="133" spans="1:30" s="4" customFormat="1" ht="24.95" customHeight="1" x14ac:dyDescent="0.15">
      <c r="A133" s="32">
        <f t="shared" si="8"/>
        <v>125</v>
      </c>
      <c r="B133" s="181" t="str">
        <f t="shared" si="9"/>
        <v/>
      </c>
      <c r="C133" s="126"/>
      <c r="D133" s="181" t="str">
        <f t="shared" si="10"/>
        <v/>
      </c>
      <c r="E133" s="181" t="str">
        <f t="shared" si="7"/>
        <v/>
      </c>
      <c r="F133" s="126"/>
      <c r="G133" s="126"/>
      <c r="H133" s="127"/>
      <c r="I133" s="33"/>
      <c r="J133" s="181" t="str">
        <f t="shared" si="11"/>
        <v/>
      </c>
      <c r="K133" s="33"/>
      <c r="L133" s="33"/>
      <c r="M133" s="164"/>
      <c r="N133" s="128"/>
      <c r="O133" s="165"/>
      <c r="P133" s="33"/>
      <c r="Q133" s="164"/>
      <c r="R133" s="128"/>
      <c r="S133" s="165"/>
      <c r="T133" s="146"/>
      <c r="U133" s="179" t="str">
        <f>_xlfn.IFNA(VLOOKUP(I133&amp;K133,※編集不可※選択項目!$S$3:$T$11,2,FALSE),"")</f>
        <v/>
      </c>
      <c r="V133" s="183"/>
      <c r="W133" s="34"/>
      <c r="X133" s="184" t="str">
        <f>IFERROR(IF(C133="","",VLOOKUP(C133&amp;I133&amp;K133&amp;W133,※編集不可※選択項目!$U$18:$V$114,2,0)),"")</f>
        <v/>
      </c>
      <c r="Y133" s="129"/>
      <c r="Z133" s="160"/>
      <c r="AA133" s="161"/>
      <c r="AB133" s="180" t="str">
        <f t="shared" si="12"/>
        <v/>
      </c>
      <c r="AC133" s="163"/>
      <c r="AD133" s="147"/>
    </row>
    <row r="134" spans="1:30" s="4" customFormat="1" ht="24.95" customHeight="1" x14ac:dyDescent="0.15">
      <c r="A134" s="32">
        <f t="shared" si="8"/>
        <v>126</v>
      </c>
      <c r="B134" s="181" t="str">
        <f t="shared" si="9"/>
        <v/>
      </c>
      <c r="C134" s="126"/>
      <c r="D134" s="181" t="str">
        <f t="shared" si="10"/>
        <v/>
      </c>
      <c r="E134" s="181" t="str">
        <f t="shared" si="7"/>
        <v/>
      </c>
      <c r="F134" s="126"/>
      <c r="G134" s="126"/>
      <c r="H134" s="127"/>
      <c r="I134" s="33"/>
      <c r="J134" s="181" t="str">
        <f t="shared" si="11"/>
        <v/>
      </c>
      <c r="K134" s="33"/>
      <c r="L134" s="33"/>
      <c r="M134" s="164"/>
      <c r="N134" s="128"/>
      <c r="O134" s="165"/>
      <c r="P134" s="33"/>
      <c r="Q134" s="164"/>
      <c r="R134" s="128"/>
      <c r="S134" s="165"/>
      <c r="T134" s="146"/>
      <c r="U134" s="179" t="str">
        <f>_xlfn.IFNA(VLOOKUP(I134&amp;K134,※編集不可※選択項目!$S$3:$T$11,2,FALSE),"")</f>
        <v/>
      </c>
      <c r="V134" s="183"/>
      <c r="W134" s="34"/>
      <c r="X134" s="184" t="str">
        <f>IFERROR(IF(C134="","",VLOOKUP(C134&amp;I134&amp;K134&amp;W134,※編集不可※選択項目!$U$18:$V$114,2,0)),"")</f>
        <v/>
      </c>
      <c r="Y134" s="129"/>
      <c r="Z134" s="160"/>
      <c r="AA134" s="161"/>
      <c r="AB134" s="180" t="str">
        <f t="shared" si="12"/>
        <v/>
      </c>
      <c r="AC134" s="163"/>
      <c r="AD134" s="147"/>
    </row>
    <row r="135" spans="1:30" s="4" customFormat="1" ht="24.95" customHeight="1" x14ac:dyDescent="0.15">
      <c r="A135" s="32">
        <f t="shared" si="8"/>
        <v>127</v>
      </c>
      <c r="B135" s="181" t="str">
        <f t="shared" si="9"/>
        <v/>
      </c>
      <c r="C135" s="126"/>
      <c r="D135" s="181" t="str">
        <f t="shared" si="10"/>
        <v/>
      </c>
      <c r="E135" s="181" t="str">
        <f t="shared" si="7"/>
        <v/>
      </c>
      <c r="F135" s="126"/>
      <c r="G135" s="126"/>
      <c r="H135" s="127"/>
      <c r="I135" s="33"/>
      <c r="J135" s="181" t="str">
        <f t="shared" si="11"/>
        <v/>
      </c>
      <c r="K135" s="33"/>
      <c r="L135" s="33"/>
      <c r="M135" s="164"/>
      <c r="N135" s="128"/>
      <c r="O135" s="165"/>
      <c r="P135" s="33"/>
      <c r="Q135" s="164"/>
      <c r="R135" s="128"/>
      <c r="S135" s="165"/>
      <c r="T135" s="146"/>
      <c r="U135" s="179" t="str">
        <f>_xlfn.IFNA(VLOOKUP(I135&amp;K135,※編集不可※選択項目!$S$3:$T$11,2,FALSE),"")</f>
        <v/>
      </c>
      <c r="V135" s="183"/>
      <c r="W135" s="34"/>
      <c r="X135" s="184" t="str">
        <f>IFERROR(IF(C135="","",VLOOKUP(C135&amp;I135&amp;K135&amp;W135,※編集不可※選択項目!$U$18:$V$114,2,0)),"")</f>
        <v/>
      </c>
      <c r="Y135" s="129"/>
      <c r="Z135" s="160"/>
      <c r="AA135" s="161"/>
      <c r="AB135" s="180" t="str">
        <f t="shared" si="12"/>
        <v/>
      </c>
      <c r="AC135" s="163"/>
      <c r="AD135" s="147"/>
    </row>
    <row r="136" spans="1:30" s="4" customFormat="1" ht="24.95" customHeight="1" x14ac:dyDescent="0.15">
      <c r="A136" s="32">
        <f t="shared" si="8"/>
        <v>128</v>
      </c>
      <c r="B136" s="181" t="str">
        <f t="shared" si="9"/>
        <v/>
      </c>
      <c r="C136" s="126"/>
      <c r="D136" s="181" t="str">
        <f t="shared" si="10"/>
        <v/>
      </c>
      <c r="E136" s="181" t="str">
        <f t="shared" si="7"/>
        <v/>
      </c>
      <c r="F136" s="126"/>
      <c r="G136" s="126"/>
      <c r="H136" s="127"/>
      <c r="I136" s="33"/>
      <c r="J136" s="181" t="str">
        <f t="shared" si="11"/>
        <v/>
      </c>
      <c r="K136" s="33"/>
      <c r="L136" s="33"/>
      <c r="M136" s="164"/>
      <c r="N136" s="128"/>
      <c r="O136" s="165"/>
      <c r="P136" s="33"/>
      <c r="Q136" s="164"/>
      <c r="R136" s="128"/>
      <c r="S136" s="165"/>
      <c r="T136" s="146"/>
      <c r="U136" s="179" t="str">
        <f>_xlfn.IFNA(VLOOKUP(I136&amp;K136,※編集不可※選択項目!$S$3:$T$11,2,FALSE),"")</f>
        <v/>
      </c>
      <c r="V136" s="183"/>
      <c r="W136" s="34"/>
      <c r="X136" s="184" t="str">
        <f>IFERROR(IF(C136="","",VLOOKUP(C136&amp;I136&amp;K136&amp;W136,※編集不可※選択項目!$U$18:$V$114,2,0)),"")</f>
        <v/>
      </c>
      <c r="Y136" s="129"/>
      <c r="Z136" s="160"/>
      <c r="AA136" s="161"/>
      <c r="AB136" s="180" t="str">
        <f t="shared" si="12"/>
        <v/>
      </c>
      <c r="AC136" s="163"/>
      <c r="AD136" s="147"/>
    </row>
    <row r="137" spans="1:30" s="4" customFormat="1" ht="24.95" customHeight="1" x14ac:dyDescent="0.15">
      <c r="A137" s="32">
        <f t="shared" si="8"/>
        <v>129</v>
      </c>
      <c r="B137" s="181" t="str">
        <f t="shared" si="9"/>
        <v/>
      </c>
      <c r="C137" s="126"/>
      <c r="D137" s="181" t="str">
        <f t="shared" si="10"/>
        <v/>
      </c>
      <c r="E137" s="181" t="str">
        <f t="shared" ref="E137:E158" si="13">IF($F$2="","",IF($C137="","",$F$2))</f>
        <v/>
      </c>
      <c r="F137" s="126"/>
      <c r="G137" s="126"/>
      <c r="H137" s="127"/>
      <c r="I137" s="33"/>
      <c r="J137" s="181" t="str">
        <f t="shared" si="11"/>
        <v/>
      </c>
      <c r="K137" s="33"/>
      <c r="L137" s="33"/>
      <c r="M137" s="164"/>
      <c r="N137" s="128"/>
      <c r="O137" s="165"/>
      <c r="P137" s="33"/>
      <c r="Q137" s="164"/>
      <c r="R137" s="128"/>
      <c r="S137" s="165"/>
      <c r="T137" s="146"/>
      <c r="U137" s="179" t="str">
        <f>_xlfn.IFNA(VLOOKUP(I137&amp;K137,※編集不可※選択項目!$S$3:$T$11,2,FALSE),"")</f>
        <v/>
      </c>
      <c r="V137" s="183"/>
      <c r="W137" s="34"/>
      <c r="X137" s="184" t="str">
        <f>IFERROR(IF(C137="","",VLOOKUP(C137&amp;I137&amp;K137&amp;W137,※編集不可※選択項目!$U$18:$V$114,2,0)),"")</f>
        <v/>
      </c>
      <c r="Y137" s="129"/>
      <c r="Z137" s="160"/>
      <c r="AA137" s="161"/>
      <c r="AB137" s="180" t="str">
        <f t="shared" si="12"/>
        <v/>
      </c>
      <c r="AC137" s="163"/>
      <c r="AD137" s="147"/>
    </row>
    <row r="138" spans="1:30" s="4" customFormat="1" ht="24.95" customHeight="1" x14ac:dyDescent="0.15">
      <c r="A138" s="32">
        <f t="shared" ref="A138:A158" si="14">ROW()-8</f>
        <v>130</v>
      </c>
      <c r="B138" s="181" t="str">
        <f t="shared" ref="B138:B158" si="15">IF($C138="","","断熱窓")</f>
        <v/>
      </c>
      <c r="C138" s="126"/>
      <c r="D138" s="181" t="str">
        <f t="shared" ref="D138:D158" si="16">IF($C$2="","",IF($C138="","",$C$2))</f>
        <v/>
      </c>
      <c r="E138" s="181" t="str">
        <f t="shared" si="13"/>
        <v/>
      </c>
      <c r="F138" s="126"/>
      <c r="G138" s="126"/>
      <c r="H138" s="127"/>
      <c r="I138" s="33"/>
      <c r="J138" s="181" t="str">
        <f t="shared" ref="J138:J158" si="17">IF(I138="","",IF(I138="単板","単板ガラス","複層ガラス"))</f>
        <v/>
      </c>
      <c r="K138" s="33"/>
      <c r="L138" s="33"/>
      <c r="M138" s="164"/>
      <c r="N138" s="128"/>
      <c r="O138" s="165"/>
      <c r="P138" s="33"/>
      <c r="Q138" s="164"/>
      <c r="R138" s="128"/>
      <c r="S138" s="165"/>
      <c r="T138" s="146"/>
      <c r="U138" s="179" t="str">
        <f>_xlfn.IFNA(VLOOKUP(I138&amp;K138,※編集不可※選択項目!$S$3:$T$11,2,FALSE),"")</f>
        <v/>
      </c>
      <c r="V138" s="183"/>
      <c r="W138" s="34"/>
      <c r="X138" s="184" t="str">
        <f>IFERROR(IF(C138="","",VLOOKUP(C138&amp;I138&amp;K138&amp;W138,※編集不可※選択項目!$U$18:$V$114,2,0)),"")</f>
        <v/>
      </c>
      <c r="Y138" s="129"/>
      <c r="Z138" s="160"/>
      <c r="AA138" s="161"/>
      <c r="AB138" s="180" t="str">
        <f t="shared" ref="AB138:AB158" si="18">IF(B138&lt;&gt;"",0,"")</f>
        <v/>
      </c>
      <c r="AC138" s="163"/>
      <c r="AD138" s="147"/>
    </row>
    <row r="139" spans="1:30" s="4" customFormat="1" ht="24.95" customHeight="1" x14ac:dyDescent="0.15">
      <c r="A139" s="32">
        <f t="shared" si="14"/>
        <v>131</v>
      </c>
      <c r="B139" s="181" t="str">
        <f t="shared" si="15"/>
        <v/>
      </c>
      <c r="C139" s="126"/>
      <c r="D139" s="181" t="str">
        <f t="shared" si="16"/>
        <v/>
      </c>
      <c r="E139" s="181" t="str">
        <f t="shared" si="13"/>
        <v/>
      </c>
      <c r="F139" s="126"/>
      <c r="G139" s="126"/>
      <c r="H139" s="127"/>
      <c r="I139" s="33"/>
      <c r="J139" s="181" t="str">
        <f t="shared" si="17"/>
        <v/>
      </c>
      <c r="K139" s="33"/>
      <c r="L139" s="33"/>
      <c r="M139" s="164"/>
      <c r="N139" s="128"/>
      <c r="O139" s="165"/>
      <c r="P139" s="33"/>
      <c r="Q139" s="164"/>
      <c r="R139" s="128"/>
      <c r="S139" s="165"/>
      <c r="T139" s="146"/>
      <c r="U139" s="179" t="str">
        <f>_xlfn.IFNA(VLOOKUP(I139&amp;K139,※編集不可※選択項目!$S$3:$T$11,2,FALSE),"")</f>
        <v/>
      </c>
      <c r="V139" s="183"/>
      <c r="W139" s="34"/>
      <c r="X139" s="184" t="str">
        <f>IFERROR(IF(C139="","",VLOOKUP(C139&amp;I139&amp;K139&amp;W139,※編集不可※選択項目!$U$18:$V$114,2,0)),"")</f>
        <v/>
      </c>
      <c r="Y139" s="129"/>
      <c r="Z139" s="160"/>
      <c r="AA139" s="161"/>
      <c r="AB139" s="180" t="str">
        <f t="shared" si="18"/>
        <v/>
      </c>
      <c r="AC139" s="163"/>
      <c r="AD139" s="147"/>
    </row>
    <row r="140" spans="1:30" s="4" customFormat="1" ht="24.95" customHeight="1" x14ac:dyDescent="0.15">
      <c r="A140" s="32">
        <f t="shared" si="14"/>
        <v>132</v>
      </c>
      <c r="B140" s="181" t="str">
        <f t="shared" si="15"/>
        <v/>
      </c>
      <c r="C140" s="126"/>
      <c r="D140" s="181" t="str">
        <f t="shared" si="16"/>
        <v/>
      </c>
      <c r="E140" s="181" t="str">
        <f t="shared" si="13"/>
        <v/>
      </c>
      <c r="F140" s="126"/>
      <c r="G140" s="126"/>
      <c r="H140" s="127"/>
      <c r="I140" s="33"/>
      <c r="J140" s="181" t="str">
        <f t="shared" si="17"/>
        <v/>
      </c>
      <c r="K140" s="33"/>
      <c r="L140" s="33"/>
      <c r="M140" s="164"/>
      <c r="N140" s="128"/>
      <c r="O140" s="165"/>
      <c r="P140" s="33"/>
      <c r="Q140" s="164"/>
      <c r="R140" s="128"/>
      <c r="S140" s="165"/>
      <c r="T140" s="146"/>
      <c r="U140" s="179" t="str">
        <f>_xlfn.IFNA(VLOOKUP(I140&amp;K140,※編集不可※選択項目!$S$3:$T$11,2,FALSE),"")</f>
        <v/>
      </c>
      <c r="V140" s="183"/>
      <c r="W140" s="34"/>
      <c r="X140" s="184" t="str">
        <f>IFERROR(IF(C140="","",VLOOKUP(C140&amp;I140&amp;K140&amp;W140,※編集不可※選択項目!$U$18:$V$114,2,0)),"")</f>
        <v/>
      </c>
      <c r="Y140" s="129"/>
      <c r="Z140" s="160"/>
      <c r="AA140" s="161"/>
      <c r="AB140" s="180" t="str">
        <f t="shared" si="18"/>
        <v/>
      </c>
      <c r="AC140" s="163"/>
      <c r="AD140" s="147"/>
    </row>
    <row r="141" spans="1:30" s="4" customFormat="1" ht="24.95" customHeight="1" x14ac:dyDescent="0.15">
      <c r="A141" s="32">
        <f t="shared" si="14"/>
        <v>133</v>
      </c>
      <c r="B141" s="181" t="str">
        <f t="shared" si="15"/>
        <v/>
      </c>
      <c r="C141" s="126"/>
      <c r="D141" s="181" t="str">
        <f t="shared" si="16"/>
        <v/>
      </c>
      <c r="E141" s="181" t="str">
        <f t="shared" si="13"/>
        <v/>
      </c>
      <c r="F141" s="126"/>
      <c r="G141" s="126"/>
      <c r="H141" s="127"/>
      <c r="I141" s="33"/>
      <c r="J141" s="181" t="str">
        <f t="shared" si="17"/>
        <v/>
      </c>
      <c r="K141" s="33"/>
      <c r="L141" s="33"/>
      <c r="M141" s="164"/>
      <c r="N141" s="128"/>
      <c r="O141" s="165"/>
      <c r="P141" s="33"/>
      <c r="Q141" s="164"/>
      <c r="R141" s="128"/>
      <c r="S141" s="165"/>
      <c r="T141" s="146"/>
      <c r="U141" s="179" t="str">
        <f>_xlfn.IFNA(VLOOKUP(I141&amp;K141,※編集不可※選択項目!$S$3:$T$11,2,FALSE),"")</f>
        <v/>
      </c>
      <c r="V141" s="183"/>
      <c r="W141" s="34"/>
      <c r="X141" s="184" t="str">
        <f>IFERROR(IF(C141="","",VLOOKUP(C141&amp;I141&amp;K141&amp;W141,※編集不可※選択項目!$U$18:$V$114,2,0)),"")</f>
        <v/>
      </c>
      <c r="Y141" s="129"/>
      <c r="Z141" s="160"/>
      <c r="AA141" s="161"/>
      <c r="AB141" s="180" t="str">
        <f t="shared" si="18"/>
        <v/>
      </c>
      <c r="AC141" s="163"/>
      <c r="AD141" s="147"/>
    </row>
    <row r="142" spans="1:30" s="4" customFormat="1" ht="24.95" customHeight="1" x14ac:dyDescent="0.15">
      <c r="A142" s="32">
        <f t="shared" si="14"/>
        <v>134</v>
      </c>
      <c r="B142" s="181" t="str">
        <f t="shared" si="15"/>
        <v/>
      </c>
      <c r="C142" s="126"/>
      <c r="D142" s="181" t="str">
        <f t="shared" si="16"/>
        <v/>
      </c>
      <c r="E142" s="181" t="str">
        <f t="shared" si="13"/>
        <v/>
      </c>
      <c r="F142" s="126"/>
      <c r="G142" s="126"/>
      <c r="H142" s="127"/>
      <c r="I142" s="33"/>
      <c r="J142" s="181" t="str">
        <f t="shared" si="17"/>
        <v/>
      </c>
      <c r="K142" s="33"/>
      <c r="L142" s="33"/>
      <c r="M142" s="164"/>
      <c r="N142" s="128"/>
      <c r="O142" s="165"/>
      <c r="P142" s="33"/>
      <c r="Q142" s="164"/>
      <c r="R142" s="128"/>
      <c r="S142" s="165"/>
      <c r="T142" s="146"/>
      <c r="U142" s="179" t="str">
        <f>_xlfn.IFNA(VLOOKUP(I142&amp;K142,※編集不可※選択項目!$S$3:$T$11,2,FALSE),"")</f>
        <v/>
      </c>
      <c r="V142" s="183"/>
      <c r="W142" s="34"/>
      <c r="X142" s="184" t="str">
        <f>IFERROR(IF(C142="","",VLOOKUP(C142&amp;I142&amp;K142&amp;W142,※編集不可※選択項目!$U$18:$V$114,2,0)),"")</f>
        <v/>
      </c>
      <c r="Y142" s="129"/>
      <c r="Z142" s="160"/>
      <c r="AA142" s="161"/>
      <c r="AB142" s="180" t="str">
        <f t="shared" si="18"/>
        <v/>
      </c>
      <c r="AC142" s="163"/>
      <c r="AD142" s="147"/>
    </row>
    <row r="143" spans="1:30" s="4" customFormat="1" ht="24.95" customHeight="1" x14ac:dyDescent="0.15">
      <c r="A143" s="32">
        <f t="shared" si="14"/>
        <v>135</v>
      </c>
      <c r="B143" s="181" t="str">
        <f t="shared" si="15"/>
        <v/>
      </c>
      <c r="C143" s="126"/>
      <c r="D143" s="181" t="str">
        <f t="shared" si="16"/>
        <v/>
      </c>
      <c r="E143" s="181" t="str">
        <f t="shared" si="13"/>
        <v/>
      </c>
      <c r="F143" s="126"/>
      <c r="G143" s="126"/>
      <c r="H143" s="127"/>
      <c r="I143" s="33"/>
      <c r="J143" s="181" t="str">
        <f t="shared" si="17"/>
        <v/>
      </c>
      <c r="K143" s="33"/>
      <c r="L143" s="33"/>
      <c r="M143" s="164"/>
      <c r="N143" s="128"/>
      <c r="O143" s="165"/>
      <c r="P143" s="33"/>
      <c r="Q143" s="164"/>
      <c r="R143" s="128"/>
      <c r="S143" s="165"/>
      <c r="T143" s="146"/>
      <c r="U143" s="179" t="str">
        <f>_xlfn.IFNA(VLOOKUP(I143&amp;K143,※編集不可※選択項目!$S$3:$T$11,2,FALSE),"")</f>
        <v/>
      </c>
      <c r="V143" s="183"/>
      <c r="W143" s="34"/>
      <c r="X143" s="184" t="str">
        <f>IFERROR(IF(C143="","",VLOOKUP(C143&amp;I143&amp;K143&amp;W143,※編集不可※選択項目!$U$18:$V$114,2,0)),"")</f>
        <v/>
      </c>
      <c r="Y143" s="129"/>
      <c r="Z143" s="160"/>
      <c r="AA143" s="161"/>
      <c r="AB143" s="180" t="str">
        <f t="shared" si="18"/>
        <v/>
      </c>
      <c r="AC143" s="163"/>
      <c r="AD143" s="147"/>
    </row>
    <row r="144" spans="1:30" s="4" customFormat="1" ht="24.95" customHeight="1" x14ac:dyDescent="0.15">
      <c r="A144" s="32">
        <f t="shared" si="14"/>
        <v>136</v>
      </c>
      <c r="B144" s="181" t="str">
        <f t="shared" si="15"/>
        <v/>
      </c>
      <c r="C144" s="126"/>
      <c r="D144" s="181" t="str">
        <f t="shared" si="16"/>
        <v/>
      </c>
      <c r="E144" s="181" t="str">
        <f t="shared" si="13"/>
        <v/>
      </c>
      <c r="F144" s="126"/>
      <c r="G144" s="126"/>
      <c r="H144" s="127"/>
      <c r="I144" s="33"/>
      <c r="J144" s="181" t="str">
        <f t="shared" si="17"/>
        <v/>
      </c>
      <c r="K144" s="33"/>
      <c r="L144" s="33"/>
      <c r="M144" s="164"/>
      <c r="N144" s="128"/>
      <c r="O144" s="165"/>
      <c r="P144" s="33"/>
      <c r="Q144" s="164"/>
      <c r="R144" s="128"/>
      <c r="S144" s="165"/>
      <c r="T144" s="146"/>
      <c r="U144" s="179" t="str">
        <f>_xlfn.IFNA(VLOOKUP(I144&amp;K144,※編集不可※選択項目!$S$3:$T$11,2,FALSE),"")</f>
        <v/>
      </c>
      <c r="V144" s="183"/>
      <c r="W144" s="34"/>
      <c r="X144" s="184" t="str">
        <f>IFERROR(IF(C144="","",VLOOKUP(C144&amp;I144&amp;K144&amp;W144,※編集不可※選択項目!$U$18:$V$114,2,0)),"")</f>
        <v/>
      </c>
      <c r="Y144" s="129"/>
      <c r="Z144" s="160"/>
      <c r="AA144" s="161"/>
      <c r="AB144" s="180" t="str">
        <f t="shared" si="18"/>
        <v/>
      </c>
      <c r="AC144" s="163"/>
      <c r="AD144" s="147"/>
    </row>
    <row r="145" spans="1:30" s="4" customFormat="1" ht="24.95" customHeight="1" x14ac:dyDescent="0.15">
      <c r="A145" s="32">
        <f t="shared" si="14"/>
        <v>137</v>
      </c>
      <c r="B145" s="181" t="str">
        <f t="shared" si="15"/>
        <v/>
      </c>
      <c r="C145" s="126"/>
      <c r="D145" s="181" t="str">
        <f t="shared" si="16"/>
        <v/>
      </c>
      <c r="E145" s="181" t="str">
        <f t="shared" si="13"/>
        <v/>
      </c>
      <c r="F145" s="126"/>
      <c r="G145" s="126"/>
      <c r="H145" s="127"/>
      <c r="I145" s="33"/>
      <c r="J145" s="181" t="str">
        <f t="shared" si="17"/>
        <v/>
      </c>
      <c r="K145" s="33"/>
      <c r="L145" s="33"/>
      <c r="M145" s="164"/>
      <c r="N145" s="128"/>
      <c r="O145" s="165"/>
      <c r="P145" s="33"/>
      <c r="Q145" s="164"/>
      <c r="R145" s="128"/>
      <c r="S145" s="165"/>
      <c r="T145" s="146"/>
      <c r="U145" s="179" t="str">
        <f>_xlfn.IFNA(VLOOKUP(I145&amp;K145,※編集不可※選択項目!$S$3:$T$11,2,FALSE),"")</f>
        <v/>
      </c>
      <c r="V145" s="183"/>
      <c r="W145" s="34"/>
      <c r="X145" s="184" t="str">
        <f>IFERROR(IF(C145="","",VLOOKUP(C145&amp;I145&amp;K145&amp;W145,※編集不可※選択項目!$U$18:$V$114,2,0)),"")</f>
        <v/>
      </c>
      <c r="Y145" s="129"/>
      <c r="Z145" s="160"/>
      <c r="AA145" s="161"/>
      <c r="AB145" s="180" t="str">
        <f t="shared" si="18"/>
        <v/>
      </c>
      <c r="AC145" s="163"/>
      <c r="AD145" s="147"/>
    </row>
    <row r="146" spans="1:30" s="4" customFormat="1" ht="24.95" customHeight="1" x14ac:dyDescent="0.15">
      <c r="A146" s="32">
        <f t="shared" si="14"/>
        <v>138</v>
      </c>
      <c r="B146" s="181" t="str">
        <f t="shared" si="15"/>
        <v/>
      </c>
      <c r="C146" s="126"/>
      <c r="D146" s="181" t="str">
        <f t="shared" si="16"/>
        <v/>
      </c>
      <c r="E146" s="181" t="str">
        <f t="shared" si="13"/>
        <v/>
      </c>
      <c r="F146" s="126"/>
      <c r="G146" s="126"/>
      <c r="H146" s="127"/>
      <c r="I146" s="33"/>
      <c r="J146" s="181" t="str">
        <f t="shared" si="17"/>
        <v/>
      </c>
      <c r="K146" s="33"/>
      <c r="L146" s="33"/>
      <c r="M146" s="164"/>
      <c r="N146" s="128"/>
      <c r="O146" s="165"/>
      <c r="P146" s="33"/>
      <c r="Q146" s="164"/>
      <c r="R146" s="128"/>
      <c r="S146" s="165"/>
      <c r="T146" s="146"/>
      <c r="U146" s="179" t="str">
        <f>_xlfn.IFNA(VLOOKUP(I146&amp;K146,※編集不可※選択項目!$S$3:$T$11,2,FALSE),"")</f>
        <v/>
      </c>
      <c r="V146" s="183"/>
      <c r="W146" s="34"/>
      <c r="X146" s="184" t="str">
        <f>IFERROR(IF(C146="","",VLOOKUP(C146&amp;I146&amp;K146&amp;W146,※編集不可※選択項目!$U$18:$V$114,2,0)),"")</f>
        <v/>
      </c>
      <c r="Y146" s="129"/>
      <c r="Z146" s="160"/>
      <c r="AA146" s="161"/>
      <c r="AB146" s="180" t="str">
        <f t="shared" si="18"/>
        <v/>
      </c>
      <c r="AC146" s="163"/>
      <c r="AD146" s="147"/>
    </row>
    <row r="147" spans="1:30" s="4" customFormat="1" ht="24.95" customHeight="1" x14ac:dyDescent="0.15">
      <c r="A147" s="32">
        <f t="shared" si="14"/>
        <v>139</v>
      </c>
      <c r="B147" s="181" t="str">
        <f t="shared" si="15"/>
        <v/>
      </c>
      <c r="C147" s="126"/>
      <c r="D147" s="181" t="str">
        <f t="shared" si="16"/>
        <v/>
      </c>
      <c r="E147" s="181" t="str">
        <f t="shared" si="13"/>
        <v/>
      </c>
      <c r="F147" s="126"/>
      <c r="G147" s="126"/>
      <c r="H147" s="127"/>
      <c r="I147" s="33"/>
      <c r="J147" s="181" t="str">
        <f t="shared" si="17"/>
        <v/>
      </c>
      <c r="K147" s="33"/>
      <c r="L147" s="33"/>
      <c r="M147" s="164"/>
      <c r="N147" s="128"/>
      <c r="O147" s="165"/>
      <c r="P147" s="33"/>
      <c r="Q147" s="164"/>
      <c r="R147" s="128"/>
      <c r="S147" s="165"/>
      <c r="T147" s="146"/>
      <c r="U147" s="179" t="str">
        <f>_xlfn.IFNA(VLOOKUP(I147&amp;K147,※編集不可※選択項目!$S$3:$T$11,2,FALSE),"")</f>
        <v/>
      </c>
      <c r="V147" s="183"/>
      <c r="W147" s="34"/>
      <c r="X147" s="184" t="str">
        <f>IFERROR(IF(C147="","",VLOOKUP(C147&amp;I147&amp;K147&amp;W147,※編集不可※選択項目!$U$18:$V$114,2,0)),"")</f>
        <v/>
      </c>
      <c r="Y147" s="129"/>
      <c r="Z147" s="160"/>
      <c r="AA147" s="161"/>
      <c r="AB147" s="180" t="str">
        <f t="shared" si="18"/>
        <v/>
      </c>
      <c r="AC147" s="163"/>
      <c r="AD147" s="147"/>
    </row>
    <row r="148" spans="1:30" s="4" customFormat="1" ht="24.95" customHeight="1" x14ac:dyDescent="0.15">
      <c r="A148" s="32">
        <f t="shared" si="14"/>
        <v>140</v>
      </c>
      <c r="B148" s="181" t="str">
        <f t="shared" si="15"/>
        <v/>
      </c>
      <c r="C148" s="126"/>
      <c r="D148" s="181" t="str">
        <f t="shared" si="16"/>
        <v/>
      </c>
      <c r="E148" s="181" t="str">
        <f t="shared" si="13"/>
        <v/>
      </c>
      <c r="F148" s="126"/>
      <c r="G148" s="126"/>
      <c r="H148" s="127"/>
      <c r="I148" s="33"/>
      <c r="J148" s="181" t="str">
        <f t="shared" si="17"/>
        <v/>
      </c>
      <c r="K148" s="33"/>
      <c r="L148" s="33"/>
      <c r="M148" s="164"/>
      <c r="N148" s="128"/>
      <c r="O148" s="165"/>
      <c r="P148" s="33"/>
      <c r="Q148" s="164"/>
      <c r="R148" s="128"/>
      <c r="S148" s="165"/>
      <c r="T148" s="146"/>
      <c r="U148" s="179" t="str">
        <f>_xlfn.IFNA(VLOOKUP(I148&amp;K148,※編集不可※選択項目!$S$3:$T$11,2,FALSE),"")</f>
        <v/>
      </c>
      <c r="V148" s="183"/>
      <c r="W148" s="34"/>
      <c r="X148" s="184" t="str">
        <f>IFERROR(IF(C148="","",VLOOKUP(C148&amp;I148&amp;K148&amp;W148,※編集不可※選択項目!$U$18:$V$114,2,0)),"")</f>
        <v/>
      </c>
      <c r="Y148" s="129"/>
      <c r="Z148" s="160"/>
      <c r="AA148" s="161"/>
      <c r="AB148" s="180" t="str">
        <f t="shared" si="18"/>
        <v/>
      </c>
      <c r="AC148" s="163"/>
      <c r="AD148" s="147"/>
    </row>
    <row r="149" spans="1:30" s="4" customFormat="1" ht="24.95" customHeight="1" x14ac:dyDescent="0.15">
      <c r="A149" s="32">
        <f t="shared" si="14"/>
        <v>141</v>
      </c>
      <c r="B149" s="181" t="str">
        <f t="shared" si="15"/>
        <v/>
      </c>
      <c r="C149" s="126"/>
      <c r="D149" s="181" t="str">
        <f t="shared" si="16"/>
        <v/>
      </c>
      <c r="E149" s="181" t="str">
        <f t="shared" si="13"/>
        <v/>
      </c>
      <c r="F149" s="126"/>
      <c r="G149" s="126"/>
      <c r="H149" s="127"/>
      <c r="I149" s="33"/>
      <c r="J149" s="181" t="str">
        <f t="shared" si="17"/>
        <v/>
      </c>
      <c r="K149" s="33"/>
      <c r="L149" s="33"/>
      <c r="M149" s="164"/>
      <c r="N149" s="128"/>
      <c r="O149" s="165"/>
      <c r="P149" s="33"/>
      <c r="Q149" s="164"/>
      <c r="R149" s="128"/>
      <c r="S149" s="165"/>
      <c r="T149" s="146"/>
      <c r="U149" s="179" t="str">
        <f>_xlfn.IFNA(VLOOKUP(I149&amp;K149,※編集不可※選択項目!$S$3:$T$11,2,FALSE),"")</f>
        <v/>
      </c>
      <c r="V149" s="183"/>
      <c r="W149" s="34"/>
      <c r="X149" s="184" t="str">
        <f>IFERROR(IF(C149="","",VLOOKUP(C149&amp;I149&amp;K149&amp;W149,※編集不可※選択項目!$U$18:$V$114,2,0)),"")</f>
        <v/>
      </c>
      <c r="Y149" s="129"/>
      <c r="Z149" s="160"/>
      <c r="AA149" s="161"/>
      <c r="AB149" s="180" t="str">
        <f t="shared" si="18"/>
        <v/>
      </c>
      <c r="AC149" s="163"/>
      <c r="AD149" s="147"/>
    </row>
    <row r="150" spans="1:30" s="4" customFormat="1" ht="24.95" customHeight="1" x14ac:dyDescent="0.15">
      <c r="A150" s="32">
        <f t="shared" si="14"/>
        <v>142</v>
      </c>
      <c r="B150" s="181" t="str">
        <f t="shared" si="15"/>
        <v/>
      </c>
      <c r="C150" s="126"/>
      <c r="D150" s="181" t="str">
        <f t="shared" si="16"/>
        <v/>
      </c>
      <c r="E150" s="181" t="str">
        <f t="shared" si="13"/>
        <v/>
      </c>
      <c r="F150" s="126"/>
      <c r="G150" s="126"/>
      <c r="H150" s="127"/>
      <c r="I150" s="33"/>
      <c r="J150" s="181" t="str">
        <f t="shared" si="17"/>
        <v/>
      </c>
      <c r="K150" s="33"/>
      <c r="L150" s="33"/>
      <c r="M150" s="164"/>
      <c r="N150" s="128"/>
      <c r="O150" s="165"/>
      <c r="P150" s="33"/>
      <c r="Q150" s="164"/>
      <c r="R150" s="128"/>
      <c r="S150" s="165"/>
      <c r="T150" s="146"/>
      <c r="U150" s="179" t="str">
        <f>_xlfn.IFNA(VLOOKUP(I150&amp;K150,※編集不可※選択項目!$S$3:$T$11,2,FALSE),"")</f>
        <v/>
      </c>
      <c r="V150" s="183"/>
      <c r="W150" s="34"/>
      <c r="X150" s="184" t="str">
        <f>IFERROR(IF(C150="","",VLOOKUP(C150&amp;I150&amp;K150&amp;W150,※編集不可※選択項目!$U$18:$V$114,2,0)),"")</f>
        <v/>
      </c>
      <c r="Y150" s="129"/>
      <c r="Z150" s="160"/>
      <c r="AA150" s="161"/>
      <c r="AB150" s="180" t="str">
        <f t="shared" si="18"/>
        <v/>
      </c>
      <c r="AC150" s="163"/>
      <c r="AD150" s="147"/>
    </row>
    <row r="151" spans="1:30" s="4" customFormat="1" ht="24.95" customHeight="1" x14ac:dyDescent="0.15">
      <c r="A151" s="32">
        <f t="shared" si="14"/>
        <v>143</v>
      </c>
      <c r="B151" s="181" t="str">
        <f t="shared" si="15"/>
        <v/>
      </c>
      <c r="C151" s="126"/>
      <c r="D151" s="181" t="str">
        <f t="shared" si="16"/>
        <v/>
      </c>
      <c r="E151" s="181" t="str">
        <f t="shared" si="13"/>
        <v/>
      </c>
      <c r="F151" s="126"/>
      <c r="G151" s="126"/>
      <c r="H151" s="127"/>
      <c r="I151" s="33"/>
      <c r="J151" s="181" t="str">
        <f t="shared" si="17"/>
        <v/>
      </c>
      <c r="K151" s="33"/>
      <c r="L151" s="33"/>
      <c r="M151" s="164"/>
      <c r="N151" s="128"/>
      <c r="O151" s="165"/>
      <c r="P151" s="33"/>
      <c r="Q151" s="164"/>
      <c r="R151" s="128"/>
      <c r="S151" s="165"/>
      <c r="T151" s="146"/>
      <c r="U151" s="179" t="str">
        <f>_xlfn.IFNA(VLOOKUP(I151&amp;K151,※編集不可※選択項目!$S$3:$T$11,2,FALSE),"")</f>
        <v/>
      </c>
      <c r="V151" s="183"/>
      <c r="W151" s="34"/>
      <c r="X151" s="184" t="str">
        <f>IFERROR(IF(C151="","",VLOOKUP(C151&amp;I151&amp;K151&amp;W151,※編集不可※選択項目!$U$18:$V$114,2,0)),"")</f>
        <v/>
      </c>
      <c r="Y151" s="129"/>
      <c r="Z151" s="160"/>
      <c r="AA151" s="161"/>
      <c r="AB151" s="180" t="str">
        <f t="shared" si="18"/>
        <v/>
      </c>
      <c r="AC151" s="163"/>
      <c r="AD151" s="147"/>
    </row>
    <row r="152" spans="1:30" s="4" customFormat="1" ht="24.95" customHeight="1" x14ac:dyDescent="0.15">
      <c r="A152" s="32">
        <f t="shared" si="14"/>
        <v>144</v>
      </c>
      <c r="B152" s="181" t="str">
        <f t="shared" si="15"/>
        <v/>
      </c>
      <c r="C152" s="126"/>
      <c r="D152" s="181" t="str">
        <f t="shared" si="16"/>
        <v/>
      </c>
      <c r="E152" s="181" t="str">
        <f t="shared" si="13"/>
        <v/>
      </c>
      <c r="F152" s="126"/>
      <c r="G152" s="126"/>
      <c r="H152" s="127"/>
      <c r="I152" s="33"/>
      <c r="J152" s="181" t="str">
        <f t="shared" si="17"/>
        <v/>
      </c>
      <c r="K152" s="33"/>
      <c r="L152" s="33"/>
      <c r="M152" s="164"/>
      <c r="N152" s="128"/>
      <c r="O152" s="165"/>
      <c r="P152" s="33"/>
      <c r="Q152" s="164"/>
      <c r="R152" s="128"/>
      <c r="S152" s="165"/>
      <c r="T152" s="146"/>
      <c r="U152" s="179" t="str">
        <f>_xlfn.IFNA(VLOOKUP(I152&amp;K152,※編集不可※選択項目!$S$3:$T$11,2,FALSE),"")</f>
        <v/>
      </c>
      <c r="V152" s="183"/>
      <c r="W152" s="34"/>
      <c r="X152" s="184" t="str">
        <f>IFERROR(IF(C152="","",VLOOKUP(C152&amp;I152&amp;K152&amp;W152,※編集不可※選択項目!$U$18:$V$114,2,0)),"")</f>
        <v/>
      </c>
      <c r="Y152" s="129"/>
      <c r="Z152" s="160"/>
      <c r="AA152" s="161"/>
      <c r="AB152" s="180" t="str">
        <f t="shared" si="18"/>
        <v/>
      </c>
      <c r="AC152" s="163"/>
      <c r="AD152" s="147"/>
    </row>
    <row r="153" spans="1:30" s="4" customFormat="1" ht="24.95" customHeight="1" x14ac:dyDescent="0.15">
      <c r="A153" s="32">
        <f t="shared" si="14"/>
        <v>145</v>
      </c>
      <c r="B153" s="181" t="str">
        <f t="shared" si="15"/>
        <v/>
      </c>
      <c r="C153" s="126"/>
      <c r="D153" s="181" t="str">
        <f t="shared" si="16"/>
        <v/>
      </c>
      <c r="E153" s="181" t="str">
        <f t="shared" si="13"/>
        <v/>
      </c>
      <c r="F153" s="126"/>
      <c r="G153" s="126"/>
      <c r="H153" s="127"/>
      <c r="I153" s="33"/>
      <c r="J153" s="181" t="str">
        <f t="shared" si="17"/>
        <v/>
      </c>
      <c r="K153" s="33"/>
      <c r="L153" s="33"/>
      <c r="M153" s="164"/>
      <c r="N153" s="128"/>
      <c r="O153" s="165"/>
      <c r="P153" s="33"/>
      <c r="Q153" s="164"/>
      <c r="R153" s="128"/>
      <c r="S153" s="165"/>
      <c r="T153" s="146"/>
      <c r="U153" s="179" t="str">
        <f>_xlfn.IFNA(VLOOKUP(I153&amp;K153,※編集不可※選択項目!$S$3:$T$11,2,FALSE),"")</f>
        <v/>
      </c>
      <c r="V153" s="183"/>
      <c r="W153" s="34"/>
      <c r="X153" s="184" t="str">
        <f>IFERROR(IF(C153="","",VLOOKUP(C153&amp;I153&amp;K153&amp;W153,※編集不可※選択項目!$U$18:$V$114,2,0)),"")</f>
        <v/>
      </c>
      <c r="Y153" s="129"/>
      <c r="Z153" s="160"/>
      <c r="AA153" s="161"/>
      <c r="AB153" s="180" t="str">
        <f t="shared" si="18"/>
        <v/>
      </c>
      <c r="AC153" s="163"/>
      <c r="AD153" s="147"/>
    </row>
    <row r="154" spans="1:30" s="4" customFormat="1" ht="24.95" customHeight="1" x14ac:dyDescent="0.15">
      <c r="A154" s="32">
        <f t="shared" si="14"/>
        <v>146</v>
      </c>
      <c r="B154" s="181" t="str">
        <f t="shared" si="15"/>
        <v/>
      </c>
      <c r="C154" s="126"/>
      <c r="D154" s="181" t="str">
        <f t="shared" si="16"/>
        <v/>
      </c>
      <c r="E154" s="181" t="str">
        <f t="shared" si="13"/>
        <v/>
      </c>
      <c r="F154" s="126"/>
      <c r="G154" s="126"/>
      <c r="H154" s="127"/>
      <c r="I154" s="33"/>
      <c r="J154" s="181" t="str">
        <f t="shared" si="17"/>
        <v/>
      </c>
      <c r="K154" s="33"/>
      <c r="L154" s="33"/>
      <c r="M154" s="164"/>
      <c r="N154" s="128"/>
      <c r="O154" s="165"/>
      <c r="P154" s="33"/>
      <c r="Q154" s="164"/>
      <c r="R154" s="128"/>
      <c r="S154" s="165"/>
      <c r="T154" s="146"/>
      <c r="U154" s="179" t="str">
        <f>_xlfn.IFNA(VLOOKUP(I154&amp;K154,※編集不可※選択項目!$S$3:$T$11,2,FALSE),"")</f>
        <v/>
      </c>
      <c r="V154" s="183"/>
      <c r="W154" s="34"/>
      <c r="X154" s="184" t="str">
        <f>IFERROR(IF(C154="","",VLOOKUP(C154&amp;I154&amp;K154&amp;W154,※編集不可※選択項目!$U$18:$V$114,2,0)),"")</f>
        <v/>
      </c>
      <c r="Y154" s="129"/>
      <c r="Z154" s="160"/>
      <c r="AA154" s="161"/>
      <c r="AB154" s="180" t="str">
        <f t="shared" si="18"/>
        <v/>
      </c>
      <c r="AC154" s="163"/>
      <c r="AD154" s="147"/>
    </row>
    <row r="155" spans="1:30" s="4" customFormat="1" ht="24.95" customHeight="1" x14ac:dyDescent="0.15">
      <c r="A155" s="32">
        <f t="shared" si="14"/>
        <v>147</v>
      </c>
      <c r="B155" s="181" t="str">
        <f t="shared" si="15"/>
        <v/>
      </c>
      <c r="C155" s="126"/>
      <c r="D155" s="181" t="str">
        <f t="shared" si="16"/>
        <v/>
      </c>
      <c r="E155" s="181" t="str">
        <f t="shared" si="13"/>
        <v/>
      </c>
      <c r="F155" s="126"/>
      <c r="G155" s="126"/>
      <c r="H155" s="127"/>
      <c r="I155" s="33"/>
      <c r="J155" s="181" t="str">
        <f t="shared" si="17"/>
        <v/>
      </c>
      <c r="K155" s="33"/>
      <c r="L155" s="33"/>
      <c r="M155" s="164"/>
      <c r="N155" s="128"/>
      <c r="O155" s="165"/>
      <c r="P155" s="33"/>
      <c r="Q155" s="164"/>
      <c r="R155" s="128"/>
      <c r="S155" s="165"/>
      <c r="T155" s="146"/>
      <c r="U155" s="179" t="str">
        <f>_xlfn.IFNA(VLOOKUP(I155&amp;K155,※編集不可※選択項目!$S$3:$T$11,2,FALSE),"")</f>
        <v/>
      </c>
      <c r="V155" s="183"/>
      <c r="W155" s="34"/>
      <c r="X155" s="184" t="str">
        <f>IFERROR(IF(C155="","",VLOOKUP(C155&amp;I155&amp;K155&amp;W155,※編集不可※選択項目!$U$18:$V$114,2,0)),"")</f>
        <v/>
      </c>
      <c r="Y155" s="129"/>
      <c r="Z155" s="160"/>
      <c r="AA155" s="161"/>
      <c r="AB155" s="180" t="str">
        <f t="shared" si="18"/>
        <v/>
      </c>
      <c r="AC155" s="163"/>
      <c r="AD155" s="147"/>
    </row>
    <row r="156" spans="1:30" s="4" customFormat="1" ht="24.95" customHeight="1" x14ac:dyDescent="0.15">
      <c r="A156" s="32">
        <f t="shared" si="14"/>
        <v>148</v>
      </c>
      <c r="B156" s="181" t="str">
        <f t="shared" si="15"/>
        <v/>
      </c>
      <c r="C156" s="126"/>
      <c r="D156" s="181" t="str">
        <f t="shared" si="16"/>
        <v/>
      </c>
      <c r="E156" s="181" t="str">
        <f t="shared" si="13"/>
        <v/>
      </c>
      <c r="F156" s="126"/>
      <c r="G156" s="126"/>
      <c r="H156" s="127"/>
      <c r="I156" s="33"/>
      <c r="J156" s="181" t="str">
        <f t="shared" si="17"/>
        <v/>
      </c>
      <c r="K156" s="33"/>
      <c r="L156" s="33"/>
      <c r="M156" s="164"/>
      <c r="N156" s="128"/>
      <c r="O156" s="165"/>
      <c r="P156" s="33"/>
      <c r="Q156" s="164"/>
      <c r="R156" s="128"/>
      <c r="S156" s="165"/>
      <c r="T156" s="146"/>
      <c r="U156" s="179" t="str">
        <f>_xlfn.IFNA(VLOOKUP(I156&amp;K156,※編集不可※選択項目!$S$3:$T$11,2,FALSE),"")</f>
        <v/>
      </c>
      <c r="V156" s="183"/>
      <c r="W156" s="34"/>
      <c r="X156" s="184" t="str">
        <f>IFERROR(IF(C156="","",VLOOKUP(C156&amp;I156&amp;K156&amp;W156,※編集不可※選択項目!$U$18:$V$114,2,0)),"")</f>
        <v/>
      </c>
      <c r="Y156" s="129"/>
      <c r="Z156" s="160"/>
      <c r="AA156" s="161"/>
      <c r="AB156" s="180" t="str">
        <f t="shared" si="18"/>
        <v/>
      </c>
      <c r="AC156" s="163"/>
      <c r="AD156" s="147"/>
    </row>
    <row r="157" spans="1:30" s="4" customFormat="1" ht="24.95" customHeight="1" x14ac:dyDescent="0.15">
      <c r="A157" s="32">
        <f t="shared" si="14"/>
        <v>149</v>
      </c>
      <c r="B157" s="181" t="str">
        <f t="shared" si="15"/>
        <v/>
      </c>
      <c r="C157" s="126"/>
      <c r="D157" s="181" t="str">
        <f t="shared" si="16"/>
        <v/>
      </c>
      <c r="E157" s="181" t="str">
        <f t="shared" si="13"/>
        <v/>
      </c>
      <c r="F157" s="126"/>
      <c r="G157" s="126"/>
      <c r="H157" s="127"/>
      <c r="I157" s="33"/>
      <c r="J157" s="181" t="str">
        <f t="shared" si="17"/>
        <v/>
      </c>
      <c r="K157" s="33"/>
      <c r="L157" s="33"/>
      <c r="M157" s="164"/>
      <c r="N157" s="128"/>
      <c r="O157" s="165"/>
      <c r="P157" s="33"/>
      <c r="Q157" s="164"/>
      <c r="R157" s="128"/>
      <c r="S157" s="165"/>
      <c r="T157" s="146"/>
      <c r="U157" s="179" t="str">
        <f>_xlfn.IFNA(VLOOKUP(I157&amp;K157,※編集不可※選択項目!$S$3:$T$11,2,FALSE),"")</f>
        <v/>
      </c>
      <c r="V157" s="183"/>
      <c r="W157" s="34"/>
      <c r="X157" s="184" t="str">
        <f>IFERROR(IF(C157="","",VLOOKUP(C157&amp;I157&amp;K157&amp;W157,※編集不可※選択項目!$U$18:$V$114,2,0)),"")</f>
        <v/>
      </c>
      <c r="Y157" s="129"/>
      <c r="Z157" s="160"/>
      <c r="AA157" s="161"/>
      <c r="AB157" s="180" t="str">
        <f t="shared" si="18"/>
        <v/>
      </c>
      <c r="AC157" s="163"/>
      <c r="AD157" s="147"/>
    </row>
    <row r="158" spans="1:30" s="4" customFormat="1" ht="24.95" customHeight="1" x14ac:dyDescent="0.15">
      <c r="A158" s="32">
        <f t="shared" si="14"/>
        <v>150</v>
      </c>
      <c r="B158" s="181" t="str">
        <f t="shared" si="15"/>
        <v/>
      </c>
      <c r="C158" s="126"/>
      <c r="D158" s="181" t="str">
        <f t="shared" si="16"/>
        <v/>
      </c>
      <c r="E158" s="181" t="str">
        <f t="shared" si="13"/>
        <v/>
      </c>
      <c r="F158" s="126"/>
      <c r="G158" s="126"/>
      <c r="H158" s="127"/>
      <c r="I158" s="33"/>
      <c r="J158" s="181" t="str">
        <f t="shared" si="17"/>
        <v/>
      </c>
      <c r="K158" s="33"/>
      <c r="L158" s="33"/>
      <c r="M158" s="164"/>
      <c r="N158" s="128"/>
      <c r="O158" s="165"/>
      <c r="P158" s="33"/>
      <c r="Q158" s="164"/>
      <c r="R158" s="128"/>
      <c r="S158" s="165"/>
      <c r="T158" s="146"/>
      <c r="U158" s="179" t="str">
        <f>_xlfn.IFNA(VLOOKUP(I158&amp;K158,※編集不可※選択項目!$S$3:$T$11,2,FALSE),"")</f>
        <v/>
      </c>
      <c r="V158" s="183"/>
      <c r="W158" s="34"/>
      <c r="X158" s="184" t="str">
        <f>IFERROR(IF(C158="","",VLOOKUP(C158&amp;I158&amp;K158&amp;W158,※編集不可※選択項目!$U$18:$V$114,2,0)),"")</f>
        <v/>
      </c>
      <c r="Y158" s="129"/>
      <c r="Z158" s="160"/>
      <c r="AA158" s="161"/>
      <c r="AB158" s="180" t="str">
        <f t="shared" si="18"/>
        <v/>
      </c>
      <c r="AC158" s="163"/>
      <c r="AD158" s="147"/>
    </row>
    <row r="159" spans="1:30" x14ac:dyDescent="0.15">
      <c r="A159" s="5" t="s">
        <v>136</v>
      </c>
      <c r="B159" s="5" t="s">
        <v>136</v>
      </c>
      <c r="C159" s="5" t="s">
        <v>136</v>
      </c>
      <c r="D159" s="5" t="s">
        <v>136</v>
      </c>
      <c r="E159" s="5" t="s">
        <v>136</v>
      </c>
      <c r="F159" s="5" t="s">
        <v>136</v>
      </c>
      <c r="G159" s="5" t="s">
        <v>136</v>
      </c>
      <c r="H159" s="5" t="s">
        <v>136</v>
      </c>
      <c r="I159" s="5" t="s">
        <v>136</v>
      </c>
      <c r="J159" s="5" t="s">
        <v>136</v>
      </c>
      <c r="K159" s="5" t="s">
        <v>136</v>
      </c>
      <c r="L159" s="5" t="s">
        <v>136</v>
      </c>
      <c r="M159" s="5" t="s">
        <v>136</v>
      </c>
      <c r="N159" s="5" t="s">
        <v>136</v>
      </c>
      <c r="O159" s="5" t="s">
        <v>136</v>
      </c>
      <c r="P159" s="5" t="s">
        <v>136</v>
      </c>
      <c r="Q159" s="5" t="s">
        <v>136</v>
      </c>
      <c r="R159" s="5" t="s">
        <v>136</v>
      </c>
      <c r="S159" s="5" t="s">
        <v>136</v>
      </c>
      <c r="T159" s="5" t="s">
        <v>136</v>
      </c>
      <c r="U159" s="5" t="s">
        <v>136</v>
      </c>
      <c r="V159" s="5" t="s">
        <v>136</v>
      </c>
      <c r="W159" s="5" t="s">
        <v>136</v>
      </c>
      <c r="X159" s="5" t="s">
        <v>136</v>
      </c>
      <c r="Y159" s="5" t="s">
        <v>136</v>
      </c>
      <c r="Z159" s="5" t="s">
        <v>136</v>
      </c>
      <c r="AA159" s="5" t="s">
        <v>136</v>
      </c>
      <c r="AB159" s="5" t="s">
        <v>136</v>
      </c>
      <c r="AC159" s="5" t="s">
        <v>136</v>
      </c>
      <c r="AD159" s="147"/>
    </row>
  </sheetData>
  <sheetProtection algorithmName="SHA-512" hashValue="j88Jv4uyh01sY8mOar/SpDkcnh/DutASdnEezyia3AavH4IJfIDDc7MDj+MX8VozmsY4osgbTtmKtVqWo/k/qQ==" saltValue="UOgSSQYm/+sasUtSXdLxtQ==" spinCount="100000" sheet="1" objects="1" scenarios="1" autoFilter="0"/>
  <autoFilter ref="A7:AC7" xr:uid="{6513974E-54C3-4C95-9D4E-08E6F31B7406}"/>
  <dataConsolidate link="1"/>
  <mergeCells count="7">
    <mergeCell ref="M6:O6"/>
    <mergeCell ref="Q6:S6"/>
    <mergeCell ref="C2:D2"/>
    <mergeCell ref="M4:O4"/>
    <mergeCell ref="Q4:S4"/>
    <mergeCell ref="M5:O5"/>
    <mergeCell ref="Q5:S5"/>
  </mergeCells>
  <phoneticPr fontId="11"/>
  <conditionalFormatting sqref="C2 F2 H2">
    <cfRule type="expression" dxfId="25" priority="421">
      <formula>AND($J$2&gt;0,C2="")</formula>
    </cfRule>
  </conditionalFormatting>
  <conditionalFormatting sqref="F9:F158">
    <cfRule type="expression" dxfId="24" priority="37">
      <formula>AND($B9&lt;&gt;"",$F9="")</formula>
    </cfRule>
  </conditionalFormatting>
  <conditionalFormatting sqref="G9:G158">
    <cfRule type="duplicateValues" dxfId="23" priority="34"/>
  </conditionalFormatting>
  <conditionalFormatting sqref="H9:H158">
    <cfRule type="duplicateValues" dxfId="22" priority="365"/>
    <cfRule type="expression" dxfId="21" priority="367">
      <formula>$H9&lt;&gt;""</formula>
    </cfRule>
    <cfRule type="expression" dxfId="20" priority="370">
      <formula>$C9&lt;&gt;""</formula>
    </cfRule>
  </conditionalFormatting>
  <conditionalFormatting sqref="I9:I158">
    <cfRule type="expression" dxfId="19" priority="11">
      <formula>AND($B9&lt;&gt;"",$I9="")</formula>
    </cfRule>
  </conditionalFormatting>
  <conditionalFormatting sqref="K9:K158">
    <cfRule type="expression" dxfId="17" priority="17">
      <formula>AND(COUNTIF(I9,"*Low*")=0,I9&lt;&gt;"")</formula>
    </cfRule>
    <cfRule type="expression" dxfId="16" priority="27">
      <formula>AND(COUNTIF($I9,"*Low*")=1,$K9="")</formula>
    </cfRule>
  </conditionalFormatting>
  <conditionalFormatting sqref="K9:T158">
    <cfRule type="expression" dxfId="15" priority="22">
      <formula>K9&lt;&gt;""</formula>
    </cfRule>
  </conditionalFormatting>
  <conditionalFormatting sqref="L9:O158">
    <cfRule type="expression" dxfId="14" priority="13">
      <formula>AND(COUNTIF($I9,"*複層*")=0,$I9&lt;&gt;"")</formula>
    </cfRule>
  </conditionalFormatting>
  <conditionalFormatting sqref="L9:S158">
    <cfRule type="expression" dxfId="13" priority="16">
      <formula>$T9&lt;&gt;""</formula>
    </cfRule>
  </conditionalFormatting>
  <conditionalFormatting sqref="O9:O158">
    <cfRule type="expression" dxfId="12" priority="15">
      <formula>$N9="以上"</formula>
    </cfRule>
  </conditionalFormatting>
  <conditionalFormatting sqref="P9:S158">
    <cfRule type="expression" dxfId="11" priority="9">
      <formula>AND(COUNTIF($I9,"*三層複層*")=0,$I9&lt;&gt;"")</formula>
    </cfRule>
  </conditionalFormatting>
  <conditionalFormatting sqref="S9:S158">
    <cfRule type="expression" dxfId="10" priority="14">
      <formula>$R9="以上"</formula>
    </cfRule>
  </conditionalFormatting>
  <conditionalFormatting sqref="T9:T158">
    <cfRule type="cellIs" dxfId="9" priority="19" operator="greaterThanOrEqual">
      <formula>1.95</formula>
    </cfRule>
    <cfRule type="expression" dxfId="8" priority="23">
      <formula>AND($L9&lt;&gt;"",$M9&lt;&gt;"",$N9&lt;&gt;"")</formula>
    </cfRule>
  </conditionalFormatting>
  <conditionalFormatting sqref="V9:V158">
    <cfRule type="cellIs" dxfId="7" priority="5" operator="greaterThan">
      <formula>3.54</formula>
    </cfRule>
    <cfRule type="expression" dxfId="6" priority="8">
      <formula>$C9&lt;&gt;""</formula>
    </cfRule>
  </conditionalFormatting>
  <conditionalFormatting sqref="V9:Y158">
    <cfRule type="expression" dxfId="5" priority="7">
      <formula>V9&lt;&gt;""</formula>
    </cfRule>
  </conditionalFormatting>
  <conditionalFormatting sqref="X9:X158">
    <cfRule type="expression" dxfId="4" priority="1">
      <formula>$C9&lt;&gt;""</formula>
    </cfRule>
  </conditionalFormatting>
  <conditionalFormatting sqref="Z9:Z158">
    <cfRule type="expression" dxfId="3" priority="10">
      <formula>$Z9&lt;&gt;""</formula>
    </cfRule>
    <cfRule type="expression" dxfId="2" priority="31">
      <formula>COUNTIF($G9,"*■*")=0</formula>
    </cfRule>
    <cfRule type="expression" dxfId="1" priority="32">
      <formula>COUNTIF($G9,"*■*")=1</formula>
    </cfRule>
  </conditionalFormatting>
  <conditionalFormatting sqref="AB9:AB158">
    <cfRule type="expression" dxfId="0" priority="33">
      <formula>AND($B9&lt;&gt;"",$AB9="")</formula>
    </cfRule>
  </conditionalFormatting>
  <dataValidations count="20">
    <dataValidation type="list" allowBlank="1" showInputMessage="1" showErrorMessage="1" sqref="N9:N158 R9:R158" xr:uid="{7343BAEC-ACBD-4B3D-A04C-44B86D16ECB7}">
      <formula1>"～,以上"</formula1>
    </dataValidation>
    <dataValidation type="list" allowBlank="1" showInputMessage="1" showErrorMessage="1" sqref="B5:M5 P5:Q5 T5:AC5" xr:uid="{117079BA-2FCA-4948-80C7-242B4B7D2CDE}">
      <formula1>"必須,任意,自動反映,必須（条件付き）"</formula1>
    </dataValidation>
    <dataValidation type="textLength" operator="lessThanOrEqual" allowBlank="1" showInputMessage="1" showErrorMessage="1" error="40文字以内で入力してください。" sqref="AA9:AA158" xr:uid="{86EFB3E4-2FB6-48D5-A3D5-ADBA1DC15409}">
      <formula1>40</formula1>
    </dataValidation>
    <dataValidation type="textLength" imeMode="halfAlpha" operator="lessThanOrEqual" allowBlank="1" showInputMessage="1" showErrorMessage="1" error="200文字以内で入力してください。" sqref="Z9:Z158" xr:uid="{F11FB816-4C73-40CC-A494-22A542B57D09}">
      <formula1>200</formula1>
    </dataValidation>
    <dataValidation type="textLength" operator="lessThanOrEqual" allowBlank="1" showInputMessage="1" showErrorMessage="1" sqref="D9:E158 J9:J158" xr:uid="{AEE75125-5E7E-44F3-933C-B11A235358F8}">
      <formula1>40</formula1>
    </dataValidation>
    <dataValidation type="textLength" operator="lessThanOrEqual" allowBlank="1" showErrorMessage="1" error="40字以内で入力してください。" prompt="40字以内で入力してください。" sqref="H2 C2" xr:uid="{D11CFA6F-B199-4140-9EBD-DD727F1FBB3D}">
      <formula1>40</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H2 J2 F2" xr:uid="{7D7D8E9B-B231-4F6E-ADCD-921A385C30B2}">
      <formula1>40</formula1>
    </dataValidation>
    <dataValidation imeMode="halfAlpha" allowBlank="1" showInputMessage="1" showErrorMessage="1" sqref="AC8 Q8 T8 M8 V8:W8 Y8:AA8" xr:uid="{2D3DF17C-8D0F-4CF9-A46E-5E1B2A74013B}"/>
    <dataValidation imeMode="fullKatakana" operator="lessThanOrEqual" allowBlank="1" showInputMessage="1" showErrorMessage="1" sqref="E2 I2" xr:uid="{1249E43B-019B-4B4F-BA61-3831EA042F10}"/>
    <dataValidation operator="lessThanOrEqual" allowBlank="1" showInputMessage="1" showErrorMessage="1" error="40文字以内で入力してください。" sqref="AC9:AC158" xr:uid="{88795A0C-D610-455B-8F82-B87549EE5D69}"/>
    <dataValidation type="textLength" operator="lessThanOrEqual" allowBlank="1" showInputMessage="1" showErrorMessage="1" error="60文字以内で入力してください。" sqref="F9:F158" xr:uid="{13B0F0FB-A062-4E6A-A895-1032EE19D7E5}">
      <formula1>60</formula1>
    </dataValidation>
    <dataValidation type="textLength" operator="lessThanOrEqual" allowBlank="1" showInputMessage="1" showErrorMessage="1" error="50文字以内で入力してください。" sqref="G9:H158" xr:uid="{5E2DF92E-F80C-4A2B-A51B-5D2111401720}">
      <formula1>50</formula1>
    </dataValidation>
    <dataValidation type="custom" imeMode="halfAlpha" allowBlank="1" showInputMessage="1" showErrorMessage="1" error="小数点第一位までの入力としてください。" sqref="S9:S158" xr:uid="{1111E049-3056-4AFD-A0E8-919844CFFE0C}">
      <formula1>$S9*10=INT($S9*10)</formula1>
    </dataValidation>
    <dataValidation type="custom" imeMode="halfAlpha" allowBlank="1" showInputMessage="1" showErrorMessage="1" error="小数点第一位までの入力としてください。" sqref="O9:O158" xr:uid="{51A9E946-820D-4153-8CCC-E40E9C97DA21}">
      <formula1>$O9*10=INT($O9*10)</formula1>
    </dataValidation>
    <dataValidation type="custom" imeMode="halfAlpha" allowBlank="1" showInputMessage="1" showErrorMessage="1" error="小数点第一位までの入力としてください。" sqref="Q9:Q158" xr:uid="{E641D6BE-A161-43B2-9AFB-F87F8111B86E}">
      <formula1>$Q9*10=INT($Q9*10)</formula1>
    </dataValidation>
    <dataValidation type="custom" imeMode="halfAlpha" allowBlank="1" showInputMessage="1" showErrorMessage="1" error="小数点第一位までの入力としてください。" sqref="M9:M158" xr:uid="{04909CCE-4FA5-4034-B5F4-C3C145478406}">
      <formula1>$M9*10=INT($M9*10)</formula1>
    </dataValidation>
    <dataValidation type="custom" imeMode="halfAlpha" allowBlank="1" showErrorMessage="1" errorTitle="エラー" error="小数点第二位までの入力としてください。" prompt="入力誤りにご注意ください" sqref="X9:X158" xr:uid="{249BEF97-B72D-4B2F-99E7-7B0C82AAA648}">
      <formula1>$Z9*100=INT($Z9*100)</formula1>
    </dataValidation>
    <dataValidation type="custom" operator="greaterThanOrEqual" allowBlank="1" showInputMessage="1" showErrorMessage="1" error="有効数字二桁までの入力としてください。" sqref="T9:T158" xr:uid="{0F703EA5-EF97-49FD-880E-FD08AEE88651}">
      <formula1>$T9*100=INT($T9*100)</formula1>
    </dataValidation>
    <dataValidation operator="lessThanOrEqual" allowBlank="1" showInputMessage="1" showErrorMessage="1" sqref="AB9:AB158" xr:uid="{FFBF14DD-7646-48C6-B551-E5ED99A41F78}"/>
    <dataValidation type="custom" imeMode="halfAlpha" operator="greaterThanOrEqual" allowBlank="1" showInputMessage="1" showErrorMessage="1" error="小数点第二位までの入力としてください。" sqref="V9:V158" xr:uid="{C10D9A07-FDA5-479F-ACD0-8D8DD35C1E57}">
      <formula1>$V9*100=INT($V9*100)</formula1>
    </dataValidation>
  </dataValidations>
  <pageMargins left="0.23622047244094491" right="0.23622047244094491" top="0.74803149606299213" bottom="0.74803149606299213" header="0.31496062992125984" footer="0.31496062992125984"/>
  <pageSetup paperSize="8" scale="24"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1023" id="{163856BD-2397-42C5-A677-3235F02D8216}">
            <xm:f>IF(※編集不可※選択項目!#REF!="FALSE",TRUE,FALSE)</xm:f>
            <x14:dxf>
              <font>
                <color auto="1"/>
              </font>
              <fill>
                <patternFill patternType="solid">
                  <fgColor rgb="FFFF0000"/>
                  <bgColor rgb="FFFF0000"/>
                </patternFill>
              </fill>
            </x14:dxf>
          </x14:cfRule>
          <xm:sqref>J160:J100156</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C3907963-62AA-4C55-9B9B-3143D98B3D58}">
          <x14:formula1>
            <xm:f>IF(COUNTIF($I9,"*Low*")=1,※編集不可※選択項目!$H$3:$H$4,※編集不可※選択項目!$H$6)</xm:f>
          </x14:formula1>
          <xm:sqref>K9:K158</xm:sqref>
        </x14:dataValidation>
        <x14:dataValidation type="list" allowBlank="1" showInputMessage="1" showErrorMessage="1" error="プルダウンから選択してください。" xr:uid="{ECF7FD16-9B11-4F34-97CB-E9F69368D250}">
          <x14:formula1>
            <xm:f>※編集不可※選択項目!$E$3:$E$7</xm:f>
          </x14:formula1>
          <xm:sqref>W9:W158</xm:sqref>
        </x14:dataValidation>
        <x14:dataValidation type="list" imeMode="halfAlpha" allowBlank="1" showErrorMessage="1" errorTitle="エラー" error="正しい数値を入力してください" prompt="入力誤りにご注意ください" xr:uid="{2F9D3C63-158E-43FF-A3C4-A431350DA3EC}">
          <x14:formula1>
            <xm:f>※編集不可※選択項目!$D$3:$D$12</xm:f>
          </x14:formula1>
          <xm:sqref>Y9:Y158</xm:sqref>
        </x14:dataValidation>
        <x14:dataValidation type="list" allowBlank="1" showInputMessage="1" showErrorMessage="1" error="小数点第二位までの数値を入力してください。" prompt="入力誤りにご注意ください" xr:uid="{D72A1069-9AB8-4400-8359-1E251C54A1E1}">
          <x14:formula1>
            <xm:f>※編集不可※選択項目!$E$3:$E$8</xm:f>
          </x14:formula1>
          <xm:sqref>W9:W158</xm:sqref>
        </x14:dataValidation>
        <x14:dataValidation type="list" imeMode="halfAlpha" allowBlank="1" showInputMessage="1" showErrorMessage="1" xr:uid="{FC19B344-0291-4ABE-B0A0-0F7F72A65864}">
          <x14:formula1>
            <xm:f>※編集不可※選択項目!$E$3:$E$7</xm:f>
          </x14:formula1>
          <xm:sqref>W9:W158</xm:sqref>
        </x14:dataValidation>
        <x14:dataValidation type="list" allowBlank="1" showInputMessage="1" showErrorMessage="1" xr:uid="{3453971C-33D5-4045-927A-E0682FD40BF5}">
          <x14:formula1>
            <xm:f>※編集不可※選択項目!$B$4:$B$5</xm:f>
          </x14:formula1>
          <xm:sqref>C9:C158</xm:sqref>
        </x14:dataValidation>
        <x14:dataValidation type="list" allowBlank="1" showInputMessage="1" showErrorMessage="1" xr:uid="{B97AEB1C-AB60-4352-B428-908138B91EBE}">
          <x14:formula1>
            <xm:f>IF(COUNTIF($I9,"*複層*")=1,※編集不可※選択項目!$G$3:$G$9,※編集不可※選択項目!$G$19)</xm:f>
          </x14:formula1>
          <xm:sqref>L9:L158</xm:sqref>
        </x14:dataValidation>
        <x14:dataValidation type="list" allowBlank="1" showInputMessage="1" showErrorMessage="1" xr:uid="{664C33C0-2C7B-44E9-AB9A-C667A0D1BE03}">
          <x14:formula1>
            <xm:f>IF(COUNTIF($I9,"*三層複層*")=1,※編集不可※選択項目!$G$3:$G$9,※編集不可※選択項目!$G$19)</xm:f>
          </x14:formula1>
          <xm:sqref>P9:P158</xm:sqref>
        </x14:dataValidation>
        <x14:dataValidation type="list" allowBlank="1" showInputMessage="1" showErrorMessage="1" xr:uid="{DB9F8758-98ED-4499-9DB4-6FBC16ADDA42}">
          <x14:formula1>
            <xm:f>※編集不可※選択項目!$F$3:$F$8</xm:f>
          </x14:formula1>
          <xm:sqref>I9:I158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E15C-C45E-4C9E-B04D-B8C9BEEA238B}">
  <sheetPr codeName="Sheet3"/>
  <dimension ref="A1:B4"/>
  <sheetViews>
    <sheetView showGridLines="0" view="pageBreakPreview" zoomScaleNormal="100" zoomScaleSheetLayoutView="100" workbookViewId="0">
      <selection activeCell="B2" sqref="B2"/>
    </sheetView>
  </sheetViews>
  <sheetFormatPr defaultColWidth="9" defaultRowHeight="16.5" x14ac:dyDescent="0.15"/>
  <cols>
    <col min="1" max="1" width="13.5" style="9" customWidth="1"/>
    <col min="2" max="2" width="107" style="9" customWidth="1"/>
    <col min="3" max="16384" width="9" style="9"/>
  </cols>
  <sheetData>
    <row r="1" spans="1:2" ht="30" customHeight="1" x14ac:dyDescent="0.15">
      <c r="A1" s="9" t="s">
        <v>5</v>
      </c>
    </row>
    <row r="2" spans="1:2" ht="22.5" customHeight="1" x14ac:dyDescent="0.15">
      <c r="A2" s="8" t="s">
        <v>6</v>
      </c>
      <c r="B2" s="44" t="s">
        <v>12</v>
      </c>
    </row>
    <row r="3" spans="1:2" ht="22.5" customHeight="1" x14ac:dyDescent="0.15">
      <c r="A3" s="8" t="s">
        <v>7</v>
      </c>
      <c r="B3" s="204" t="s">
        <v>177</v>
      </c>
    </row>
    <row r="4" spans="1:2" ht="409.35" customHeight="1" x14ac:dyDescent="0.15">
      <c r="A4" s="43" t="s">
        <v>8</v>
      </c>
      <c r="B4" s="205" t="s">
        <v>178</v>
      </c>
    </row>
  </sheetData>
  <sheetProtection algorithmName="SHA-512" hashValue="3HRV7VABDl1FZn+A5/KXhUg/5j4pP0nj9qgNbQS8rWDSdg8cJ7rmX5RPF9N2tlNjZzX4VyRjoOe8UsxJzmRDIg==" saltValue="oSVUe8A9c8lFSJfUAdKVcA==" spinCount="100000" sheet="1" objects="1" scenarios="1"/>
  <phoneticPr fontId="11"/>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8E3C-6EBA-4645-863C-9A3A6B14EDB3}">
  <sheetPr codeName="Sheet5">
    <pageSetUpPr fitToPage="1"/>
  </sheetPr>
  <dimension ref="B36:B50"/>
  <sheetViews>
    <sheetView showGridLines="0" view="pageBreakPreview" zoomScaleNormal="100" zoomScaleSheetLayoutView="100" workbookViewId="0">
      <selection activeCell="H2" sqref="H2"/>
    </sheetView>
  </sheetViews>
  <sheetFormatPr defaultColWidth="9" defaultRowHeight="16.5" x14ac:dyDescent="0.15"/>
  <cols>
    <col min="1" max="1" width="3.125" style="1" customWidth="1"/>
    <col min="2" max="6" width="8" style="1" customWidth="1"/>
    <col min="7" max="11" width="9" style="1"/>
    <col min="12" max="12" width="9" style="1" customWidth="1"/>
    <col min="13" max="13" width="18.625" style="1" customWidth="1"/>
    <col min="14" max="16384" width="9" style="1"/>
  </cols>
  <sheetData>
    <row r="36" spans="2:2" x14ac:dyDescent="0.15">
      <c r="B36" s="35"/>
    </row>
    <row r="37" spans="2:2" x14ac:dyDescent="0.15">
      <c r="B37" s="36"/>
    </row>
    <row r="38" spans="2:2" x14ac:dyDescent="0.15">
      <c r="B38" s="36"/>
    </row>
    <row r="39" spans="2:2" x14ac:dyDescent="0.15">
      <c r="B39" s="36"/>
    </row>
    <row r="40" spans="2:2" x14ac:dyDescent="0.15">
      <c r="B40" s="36"/>
    </row>
    <row r="41" spans="2:2" x14ac:dyDescent="0.15">
      <c r="B41" s="36"/>
    </row>
    <row r="42" spans="2:2" x14ac:dyDescent="0.15">
      <c r="B42" s="36"/>
    </row>
    <row r="43" spans="2:2" x14ac:dyDescent="0.15">
      <c r="B43" s="36"/>
    </row>
    <row r="44" spans="2:2" ht="16.5" customHeight="1" x14ac:dyDescent="0.15">
      <c r="B44" s="36"/>
    </row>
    <row r="45" spans="2:2" ht="16.5" customHeight="1" x14ac:dyDescent="0.15">
      <c r="B45" s="36"/>
    </row>
    <row r="46" spans="2:2" x14ac:dyDescent="0.15">
      <c r="B46" s="36"/>
    </row>
    <row r="47" spans="2:2" x14ac:dyDescent="0.15">
      <c r="B47" s="36"/>
    </row>
    <row r="48" spans="2:2" x14ac:dyDescent="0.15">
      <c r="B48" s="36"/>
    </row>
    <row r="49" spans="2:2" x14ac:dyDescent="0.15">
      <c r="B49" s="36"/>
    </row>
    <row r="50" spans="2:2" x14ac:dyDescent="0.15">
      <c r="B50" s="37"/>
    </row>
  </sheetData>
  <sheetProtection algorithmName="SHA-512" hashValue="3BSTZtJsJjmH5+gHksn4fq1mLH8irNv6rkDveIRIPNxv0YJaGj6ADGJLHWBfA1ly+4VSToizwXySZ/clD4gGEw==" saltValue="hgJ/proVYHs+Q1gX+5Wdkg==" spinCount="100000" sheet="1" objects="1" scenarios="1" selectLockedCells="1" selectUnlockedCells="1"/>
  <phoneticPr fontId="11"/>
  <printOptions horizontalCentered="1"/>
  <pageMargins left="0.70866141732283472" right="0.70866141732283472" top="0.74803149606299213" bottom="0.74803149606299213" header="0.31496062992125984" footer="0.31496062992125984"/>
  <pageSetup paperSize="9" scale="84" orientation="portrait" r:id="rId1"/>
  <colBreaks count="1" manualBreakCount="1">
    <brk id="10" max="2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X114"/>
  <sheetViews>
    <sheetView showGridLines="0" zoomScale="70" zoomScaleNormal="70" workbookViewId="0">
      <selection activeCell="G15" sqref="G15"/>
    </sheetView>
  </sheetViews>
  <sheetFormatPr defaultColWidth="9" defaultRowHeight="16.5" x14ac:dyDescent="0.15"/>
  <cols>
    <col min="1" max="1" width="9.125" style="1" customWidth="1"/>
    <col min="2" max="2" width="12.625" style="1" bestFit="1" customWidth="1"/>
    <col min="3" max="3" width="12" style="1" bestFit="1" customWidth="1"/>
    <col min="4" max="4" width="11.125" style="1" customWidth="1"/>
    <col min="5" max="5" width="17" style="1" customWidth="1"/>
    <col min="6" max="6" width="25.875" style="1" customWidth="1"/>
    <col min="7" max="7" width="13.125" style="1" customWidth="1"/>
    <col min="8" max="8" width="14" style="1" bestFit="1" customWidth="1"/>
    <col min="9" max="9" width="2.125" style="1" customWidth="1"/>
    <col min="10" max="10" width="33.875" style="1" bestFit="1" customWidth="1"/>
    <col min="11" max="12" width="12.375" style="1" customWidth="1"/>
    <col min="13" max="13" width="10" style="1" bestFit="1" customWidth="1"/>
    <col min="14" max="14" width="3.125" customWidth="1"/>
    <col min="15" max="15" width="4" style="1" bestFit="1" customWidth="1"/>
    <col min="16" max="16" width="9" style="1"/>
    <col min="17" max="17" width="10" style="1" bestFit="1" customWidth="1"/>
    <col min="18" max="18" width="23" style="1" bestFit="1" customWidth="1"/>
    <col min="19" max="19" width="15.25" style="1" bestFit="1" customWidth="1"/>
    <col min="20" max="20" width="18" style="1" bestFit="1" customWidth="1"/>
    <col min="21" max="21" width="16.875" style="1" customWidth="1"/>
    <col min="22" max="24" width="14.25" style="1" customWidth="1"/>
    <col min="25" max="25" width="23" style="1" bestFit="1" customWidth="1"/>
    <col min="26" max="26" width="15.25" style="1" bestFit="1" customWidth="1"/>
    <col min="27" max="27" width="18" style="1" bestFit="1" customWidth="1"/>
    <col min="28" max="28" width="10.125" style="1" customWidth="1"/>
    <col min="29" max="31" width="14.25" style="1" customWidth="1"/>
    <col min="32" max="16384" width="9" style="1"/>
  </cols>
  <sheetData>
    <row r="1" spans="1:22" x14ac:dyDescent="0.15">
      <c r="A1" s="1" t="s">
        <v>13</v>
      </c>
      <c r="J1" s="13" t="s">
        <v>14</v>
      </c>
      <c r="K1" s="13"/>
      <c r="L1" s="13"/>
      <c r="M1" s="13"/>
      <c r="Q1" s="1" t="s">
        <v>80</v>
      </c>
    </row>
    <row r="2" spans="1:22" x14ac:dyDescent="0.15">
      <c r="A2" s="11" t="s">
        <v>19</v>
      </c>
      <c r="B2" s="11" t="s">
        <v>51</v>
      </c>
      <c r="C2" s="11" t="s">
        <v>167</v>
      </c>
      <c r="D2" s="11" t="s">
        <v>24</v>
      </c>
      <c r="E2" s="15" t="s">
        <v>40</v>
      </c>
      <c r="F2" s="11" t="s">
        <v>21</v>
      </c>
      <c r="G2" s="11" t="s">
        <v>155</v>
      </c>
      <c r="H2" s="11" t="s">
        <v>79</v>
      </c>
      <c r="J2" s="11" t="s">
        <v>15</v>
      </c>
      <c r="K2" s="11" t="s">
        <v>53</v>
      </c>
      <c r="L2" s="11" t="s">
        <v>54</v>
      </c>
      <c r="M2" s="11"/>
      <c r="Q2" s="17" t="s">
        <v>20</v>
      </c>
      <c r="R2" s="17" t="s">
        <v>78</v>
      </c>
      <c r="S2" s="17" t="s">
        <v>82</v>
      </c>
      <c r="T2" s="17" t="s">
        <v>81</v>
      </c>
    </row>
    <row r="3" spans="1:22" ht="16.5" customHeight="1" x14ac:dyDescent="0.15">
      <c r="A3" s="7">
        <v>1</v>
      </c>
      <c r="B3" s="7" t="s">
        <v>62</v>
      </c>
      <c r="C3" s="7" t="s">
        <v>22</v>
      </c>
      <c r="D3" s="7" t="s">
        <v>222</v>
      </c>
      <c r="E3" s="14" t="s">
        <v>46</v>
      </c>
      <c r="F3" s="7" t="s">
        <v>39</v>
      </c>
      <c r="G3" s="7" t="s">
        <v>223</v>
      </c>
      <c r="H3" s="7" t="s">
        <v>84</v>
      </c>
      <c r="J3" s="7" t="s">
        <v>52</v>
      </c>
      <c r="K3" s="12">
        <v>1.94</v>
      </c>
      <c r="L3" s="12">
        <v>3.54</v>
      </c>
      <c r="M3" s="1" t="s">
        <v>55</v>
      </c>
      <c r="Q3" s="7" t="s">
        <v>37</v>
      </c>
      <c r="R3" s="7" t="s">
        <v>84</v>
      </c>
      <c r="S3" s="7" t="str">
        <f>_xlfn.CONCAT(Q3:R3)</f>
        <v>Low-E三層複層日射遮蔽型</v>
      </c>
      <c r="T3" s="7">
        <v>0.37</v>
      </c>
    </row>
    <row r="4" spans="1:22" x14ac:dyDescent="0.15">
      <c r="A4" s="7">
        <v>0</v>
      </c>
      <c r="B4" s="7" t="s">
        <v>63</v>
      </c>
      <c r="C4" s="7" t="s">
        <v>23</v>
      </c>
      <c r="D4" s="7" t="s">
        <v>25</v>
      </c>
      <c r="E4" s="14" t="s">
        <v>47</v>
      </c>
      <c r="F4" s="7" t="s">
        <v>34</v>
      </c>
      <c r="G4" s="7" t="s">
        <v>176</v>
      </c>
      <c r="H4" s="7" t="s">
        <v>85</v>
      </c>
      <c r="J4" s="7" t="s">
        <v>41</v>
      </c>
      <c r="K4" s="12">
        <v>1.94</v>
      </c>
      <c r="L4" s="12">
        <v>3.54</v>
      </c>
      <c r="M4" s="1" t="s">
        <v>55</v>
      </c>
      <c r="Q4" s="7" t="s">
        <v>37</v>
      </c>
      <c r="R4" s="7" t="s">
        <v>85</v>
      </c>
      <c r="S4" s="7" t="str">
        <f t="shared" ref="S4:S11" si="0">_xlfn.CONCAT(Q4:R4)</f>
        <v>Low-E三層複層日射取得型</v>
      </c>
      <c r="T4" s="7">
        <v>0.59</v>
      </c>
    </row>
    <row r="5" spans="1:22" x14ac:dyDescent="0.15">
      <c r="A5" s="7"/>
      <c r="B5" s="7" t="s">
        <v>147</v>
      </c>
      <c r="C5" s="7"/>
      <c r="D5" s="7" t="s">
        <v>26</v>
      </c>
      <c r="E5" s="14" t="s">
        <v>48</v>
      </c>
      <c r="F5" s="7" t="s">
        <v>35</v>
      </c>
      <c r="G5" s="7" t="s">
        <v>156</v>
      </c>
      <c r="H5" s="7"/>
      <c r="J5" s="7" t="s">
        <v>42</v>
      </c>
      <c r="K5" s="12">
        <v>1.94</v>
      </c>
      <c r="L5" s="12">
        <v>3.54</v>
      </c>
      <c r="M5" s="1" t="s">
        <v>55</v>
      </c>
      <c r="Q5" s="7" t="s">
        <v>71</v>
      </c>
      <c r="R5" s="7" t="s">
        <v>84</v>
      </c>
      <c r="S5" s="7" t="str">
        <f t="shared" si="0"/>
        <v>Low-E複層日射遮蔽型</v>
      </c>
      <c r="T5" s="7">
        <v>0.4</v>
      </c>
    </row>
    <row r="6" spans="1:22" x14ac:dyDescent="0.15">
      <c r="A6" s="7"/>
      <c r="B6" s="7"/>
      <c r="C6" s="7"/>
      <c r="D6" s="7" t="s">
        <v>27</v>
      </c>
      <c r="E6" s="14" t="s">
        <v>49</v>
      </c>
      <c r="F6" s="7" t="s">
        <v>36</v>
      </c>
      <c r="G6" s="7" t="s">
        <v>157</v>
      </c>
      <c r="H6" s="7"/>
      <c r="J6" s="7" t="s">
        <v>43</v>
      </c>
      <c r="K6" s="12"/>
      <c r="L6" s="12">
        <v>1.94</v>
      </c>
      <c r="M6" s="1" t="s">
        <v>55</v>
      </c>
      <c r="Q6" s="7" t="s">
        <v>71</v>
      </c>
      <c r="R6" s="7" t="s">
        <v>85</v>
      </c>
      <c r="S6" s="7" t="str">
        <f t="shared" si="0"/>
        <v>Low-E複層日射取得型</v>
      </c>
      <c r="T6" s="7">
        <v>0.64</v>
      </c>
    </row>
    <row r="7" spans="1:22" x14ac:dyDescent="0.15">
      <c r="A7" s="7"/>
      <c r="B7" s="7"/>
      <c r="C7" s="7"/>
      <c r="D7" s="7" t="s">
        <v>28</v>
      </c>
      <c r="E7" s="14" t="s">
        <v>50</v>
      </c>
      <c r="F7" s="7" t="s">
        <v>37</v>
      </c>
      <c r="G7" s="7" t="s">
        <v>158</v>
      </c>
      <c r="H7" s="7"/>
      <c r="Q7" s="7" t="s">
        <v>36</v>
      </c>
      <c r="R7" s="7" t="s">
        <v>84</v>
      </c>
      <c r="S7" s="7" t="str">
        <f t="shared" si="0"/>
        <v>ダブルLow－E三層複層日射遮蔽型</v>
      </c>
      <c r="T7" s="7">
        <v>0.33</v>
      </c>
    </row>
    <row r="8" spans="1:22" x14ac:dyDescent="0.15">
      <c r="A8" s="7"/>
      <c r="B8" s="7"/>
      <c r="C8" s="7"/>
      <c r="D8" s="7" t="s">
        <v>29</v>
      </c>
      <c r="E8" s="14"/>
      <c r="F8" s="7" t="s">
        <v>38</v>
      </c>
      <c r="G8" s="7" t="s">
        <v>159</v>
      </c>
      <c r="H8" s="7"/>
      <c r="Q8" s="7" t="s">
        <v>36</v>
      </c>
      <c r="R8" s="7" t="s">
        <v>85</v>
      </c>
      <c r="S8" s="7" t="str">
        <f t="shared" si="0"/>
        <v>ダブルLow－E三層複層日射取得型</v>
      </c>
      <c r="T8" s="7">
        <v>0.54</v>
      </c>
    </row>
    <row r="9" spans="1:22" x14ac:dyDescent="0.15">
      <c r="A9" s="7"/>
      <c r="B9" s="7"/>
      <c r="C9" s="7"/>
      <c r="D9" s="7" t="s">
        <v>30</v>
      </c>
      <c r="E9" s="14"/>
      <c r="F9" s="7"/>
      <c r="G9" s="7" t="s">
        <v>160</v>
      </c>
      <c r="H9" s="7"/>
      <c r="Q9" s="7" t="s">
        <v>38</v>
      </c>
      <c r="R9" s="7"/>
      <c r="S9" s="7" t="str">
        <f t="shared" si="0"/>
        <v>三層複層</v>
      </c>
      <c r="T9" s="7">
        <v>0.72</v>
      </c>
    </row>
    <row r="10" spans="1:22" x14ac:dyDescent="0.15">
      <c r="A10" s="7"/>
      <c r="B10" s="7"/>
      <c r="C10" s="7"/>
      <c r="D10" s="7" t="s">
        <v>31</v>
      </c>
      <c r="E10" s="14"/>
      <c r="F10" s="7"/>
      <c r="G10" s="7"/>
      <c r="H10" s="7"/>
      <c r="J10" s="13" t="s">
        <v>93</v>
      </c>
      <c r="K10" s="13"/>
      <c r="L10" s="13"/>
      <c r="M10" s="13"/>
      <c r="Q10" s="7" t="s">
        <v>35</v>
      </c>
      <c r="R10" s="7"/>
      <c r="S10" s="7" t="str">
        <f t="shared" si="0"/>
        <v>単板</v>
      </c>
      <c r="T10" s="7">
        <v>0.88</v>
      </c>
    </row>
    <row r="11" spans="1:22" x14ac:dyDescent="0.15">
      <c r="A11" s="7"/>
      <c r="B11" s="7"/>
      <c r="C11" s="7"/>
      <c r="D11" s="7" t="s">
        <v>32</v>
      </c>
      <c r="E11" s="14"/>
      <c r="F11" s="7"/>
      <c r="G11" s="7"/>
      <c r="H11" s="7"/>
      <c r="J11" s="39" t="s">
        <v>91</v>
      </c>
      <c r="K11" s="40" t="s">
        <v>54</v>
      </c>
      <c r="L11" s="41"/>
      <c r="M11" s="11" t="s">
        <v>92</v>
      </c>
      <c r="Q11" s="7" t="s">
        <v>34</v>
      </c>
      <c r="R11" s="7"/>
      <c r="S11" s="7" t="str">
        <f t="shared" si="0"/>
        <v>複層</v>
      </c>
      <c r="T11" s="7">
        <v>0.79</v>
      </c>
    </row>
    <row r="12" spans="1:22" x14ac:dyDescent="0.15">
      <c r="A12" s="7"/>
      <c r="B12" s="7"/>
      <c r="C12" s="7"/>
      <c r="D12" s="7" t="s">
        <v>33</v>
      </c>
      <c r="E12" s="14"/>
      <c r="F12" s="7"/>
      <c r="G12" s="7"/>
      <c r="H12" s="7"/>
      <c r="J12" s="42"/>
      <c r="K12" s="38" t="s">
        <v>94</v>
      </c>
      <c r="L12" s="38" t="s">
        <v>95</v>
      </c>
      <c r="M12" s="38"/>
    </row>
    <row r="13" spans="1:22" x14ac:dyDescent="0.15">
      <c r="A13" s="7"/>
      <c r="B13" s="7"/>
      <c r="C13" s="7"/>
      <c r="D13" s="7"/>
      <c r="E13" s="14"/>
      <c r="F13" s="7"/>
      <c r="G13" s="7"/>
      <c r="H13" s="7"/>
      <c r="J13" s="1" t="s">
        <v>97</v>
      </c>
      <c r="K13" s="1">
        <v>0</v>
      </c>
      <c r="L13" s="1">
        <v>0</v>
      </c>
      <c r="M13" s="1" t="s">
        <v>97</v>
      </c>
    </row>
    <row r="14" spans="1:22" ht="16.5" customHeight="1" x14ac:dyDescent="0.15">
      <c r="A14" s="7"/>
      <c r="B14" s="7"/>
      <c r="C14" s="7"/>
      <c r="D14" s="7"/>
      <c r="E14" s="14"/>
      <c r="F14" s="7"/>
      <c r="G14" s="7"/>
      <c r="H14" s="7"/>
      <c r="J14" s="38" t="s">
        <v>88</v>
      </c>
      <c r="K14" s="38">
        <v>0.01</v>
      </c>
      <c r="L14" s="38">
        <v>1.1399999999999999</v>
      </c>
      <c r="M14" s="38">
        <v>38000</v>
      </c>
      <c r="Q14" s="1" t="s">
        <v>207</v>
      </c>
      <c r="S14"/>
      <c r="T14"/>
      <c r="U14"/>
      <c r="V14"/>
    </row>
    <row r="15" spans="1:22" x14ac:dyDescent="0.15">
      <c r="A15" s="7"/>
      <c r="B15" s="7"/>
      <c r="C15" s="7"/>
      <c r="D15" s="7"/>
      <c r="E15" s="14"/>
      <c r="F15" s="7"/>
      <c r="G15" s="7"/>
      <c r="H15" s="7"/>
      <c r="J15" s="38" t="s">
        <v>89</v>
      </c>
      <c r="K15" s="38">
        <v>1.1499999999999999</v>
      </c>
      <c r="L15" s="38">
        <v>1.54</v>
      </c>
      <c r="M15" s="38">
        <v>29000</v>
      </c>
      <c r="Q15" s="1" t="s">
        <v>181</v>
      </c>
      <c r="S15"/>
      <c r="T15"/>
      <c r="U15"/>
      <c r="V15"/>
    </row>
    <row r="16" spans="1:22" x14ac:dyDescent="0.15">
      <c r="A16" s="7"/>
      <c r="B16" s="7"/>
      <c r="C16" s="7"/>
      <c r="D16" s="7"/>
      <c r="E16" s="14"/>
      <c r="F16" s="7"/>
      <c r="G16" s="7"/>
      <c r="H16" s="7"/>
      <c r="J16" s="38" t="s">
        <v>90</v>
      </c>
      <c r="K16" s="38">
        <v>1.55</v>
      </c>
      <c r="L16" s="38">
        <v>1.94</v>
      </c>
      <c r="M16" s="38">
        <v>23000</v>
      </c>
      <c r="Q16" s="3" t="s">
        <v>179</v>
      </c>
      <c r="S16"/>
      <c r="T16"/>
      <c r="U16"/>
      <c r="V16"/>
    </row>
    <row r="17" spans="1:22" ht="17.25" thickBot="1" x14ac:dyDescent="0.2">
      <c r="A17" s="7"/>
      <c r="B17" s="7"/>
      <c r="C17" s="7"/>
      <c r="D17" s="7"/>
      <c r="E17" s="14"/>
      <c r="F17" s="7"/>
      <c r="G17" s="7"/>
      <c r="H17" s="7"/>
      <c r="J17" s="38" t="s">
        <v>96</v>
      </c>
      <c r="K17" s="38">
        <v>1.95</v>
      </c>
      <c r="L17" s="38"/>
      <c r="M17" s="38" t="s">
        <v>98</v>
      </c>
      <c r="Q17" s="3" t="s">
        <v>180</v>
      </c>
      <c r="R17"/>
      <c r="S17"/>
      <c r="T17"/>
      <c r="U17"/>
      <c r="V17"/>
    </row>
    <row r="18" spans="1:22" x14ac:dyDescent="0.15">
      <c r="A18" s="7"/>
      <c r="B18" s="7"/>
      <c r="C18" s="7"/>
      <c r="D18" s="7"/>
      <c r="E18" s="14"/>
      <c r="F18" s="7"/>
      <c r="G18" s="7"/>
      <c r="H18" s="7"/>
      <c r="Q18" s="133" t="s">
        <v>208</v>
      </c>
      <c r="R18" s="188" t="s">
        <v>20</v>
      </c>
      <c r="S18" s="134" t="s">
        <v>78</v>
      </c>
      <c r="T18" s="135" t="s">
        <v>40</v>
      </c>
      <c r="U18" s="134" t="s">
        <v>82</v>
      </c>
      <c r="V18" s="136" t="s">
        <v>182</v>
      </c>
    </row>
    <row r="19" spans="1:22" x14ac:dyDescent="0.15">
      <c r="A19" s="7"/>
      <c r="B19" s="7"/>
      <c r="C19" s="7"/>
      <c r="D19" s="7"/>
      <c r="E19" s="14"/>
      <c r="F19" s="7"/>
      <c r="G19" s="7"/>
      <c r="H19" s="7"/>
      <c r="Q19" s="137" t="s">
        <v>209</v>
      </c>
      <c r="R19" s="185" t="s">
        <v>36</v>
      </c>
      <c r="S19" s="7" t="s">
        <v>85</v>
      </c>
      <c r="T19" s="7" t="s">
        <v>46</v>
      </c>
      <c r="U19" s="7" t="str">
        <f>Q19&amp;R19&amp;S19&amp;T19</f>
        <v>外窓ダブルLow－E三層複層日射取得型樹脂製</v>
      </c>
      <c r="V19" s="142">
        <v>0.39</v>
      </c>
    </row>
    <row r="20" spans="1:22" x14ac:dyDescent="0.15">
      <c r="Q20" s="137" t="s">
        <v>209</v>
      </c>
      <c r="R20" s="185" t="s">
        <v>36</v>
      </c>
      <c r="S20" s="7" t="s">
        <v>84</v>
      </c>
      <c r="T20" s="7" t="s">
        <v>46</v>
      </c>
      <c r="U20" s="7" t="str">
        <f t="shared" ref="U20:U63" si="1">Q20&amp;R20&amp;S20&amp;T20</f>
        <v>外窓ダブルLow－E三層複層日射遮蔽型樹脂製</v>
      </c>
      <c r="V20" s="142">
        <v>0.24</v>
      </c>
    </row>
    <row r="21" spans="1:22" x14ac:dyDescent="0.15">
      <c r="Q21" s="137" t="s">
        <v>209</v>
      </c>
      <c r="R21" s="185" t="s">
        <v>37</v>
      </c>
      <c r="S21" s="7" t="s">
        <v>85</v>
      </c>
      <c r="T21" s="7" t="s">
        <v>46</v>
      </c>
      <c r="U21" s="7" t="str">
        <f t="shared" si="1"/>
        <v>外窓Low-E三層複層日射取得型樹脂製</v>
      </c>
      <c r="V21" s="142">
        <v>0.42</v>
      </c>
    </row>
    <row r="22" spans="1:22" x14ac:dyDescent="0.15">
      <c r="Q22" s="137" t="s">
        <v>209</v>
      </c>
      <c r="R22" s="185" t="s">
        <v>37</v>
      </c>
      <c r="S22" s="7" t="s">
        <v>84</v>
      </c>
      <c r="T22" s="7" t="s">
        <v>46</v>
      </c>
      <c r="U22" s="7" t="str">
        <f t="shared" si="1"/>
        <v>外窓Low-E三層複層日射遮蔽型樹脂製</v>
      </c>
      <c r="V22" s="142">
        <v>0.27</v>
      </c>
    </row>
    <row r="23" spans="1:22" x14ac:dyDescent="0.15">
      <c r="Q23" s="137" t="s">
        <v>209</v>
      </c>
      <c r="R23" s="185" t="s">
        <v>38</v>
      </c>
      <c r="S23" s="7"/>
      <c r="T23" s="7" t="s">
        <v>46</v>
      </c>
      <c r="U23" s="7" t="str">
        <f t="shared" si="1"/>
        <v>外窓三層複層樹脂製</v>
      </c>
      <c r="V23" s="142">
        <v>0.52</v>
      </c>
    </row>
    <row r="24" spans="1:22" x14ac:dyDescent="0.15">
      <c r="Q24" s="137" t="s">
        <v>209</v>
      </c>
      <c r="R24" s="185" t="s">
        <v>71</v>
      </c>
      <c r="S24" s="7" t="s">
        <v>85</v>
      </c>
      <c r="T24" s="7" t="s">
        <v>46</v>
      </c>
      <c r="U24" s="7" t="str">
        <f t="shared" si="1"/>
        <v>外窓Low-E複層日射取得型樹脂製</v>
      </c>
      <c r="V24" s="142">
        <v>0.46</v>
      </c>
    </row>
    <row r="25" spans="1:22" x14ac:dyDescent="0.15">
      <c r="Q25" s="137" t="s">
        <v>209</v>
      </c>
      <c r="R25" s="185" t="s">
        <v>71</v>
      </c>
      <c r="S25" s="7" t="s">
        <v>84</v>
      </c>
      <c r="T25" s="7" t="s">
        <v>46</v>
      </c>
      <c r="U25" s="7" t="str">
        <f t="shared" si="1"/>
        <v>外窓Low-E複層日射遮蔽型樹脂製</v>
      </c>
      <c r="V25" s="142">
        <v>0.28999999999999998</v>
      </c>
    </row>
    <row r="26" spans="1:22" x14ac:dyDescent="0.15">
      <c r="Q26" s="137" t="s">
        <v>209</v>
      </c>
      <c r="R26" s="185" t="s">
        <v>34</v>
      </c>
      <c r="S26" s="7"/>
      <c r="T26" s="7" t="s">
        <v>46</v>
      </c>
      <c r="U26" s="7" t="str">
        <f t="shared" si="1"/>
        <v>外窓複層樹脂製</v>
      </c>
      <c r="V26" s="142">
        <v>0.56999999999999995</v>
      </c>
    </row>
    <row r="27" spans="1:22" ht="17.25" thickBot="1" x14ac:dyDescent="0.2">
      <c r="Q27" s="138" t="s">
        <v>209</v>
      </c>
      <c r="R27" s="152" t="s">
        <v>35</v>
      </c>
      <c r="S27" s="140"/>
      <c r="T27" s="140" t="s">
        <v>46</v>
      </c>
      <c r="U27" s="139" t="str">
        <f t="shared" si="1"/>
        <v>外窓単板樹脂製</v>
      </c>
      <c r="V27" s="143">
        <v>0.63</v>
      </c>
    </row>
    <row r="28" spans="1:22" x14ac:dyDescent="0.15">
      <c r="Q28" s="189" t="s">
        <v>209</v>
      </c>
      <c r="R28" s="186" t="s">
        <v>36</v>
      </c>
      <c r="S28" s="141" t="s">
        <v>85</v>
      </c>
      <c r="T28" s="141" t="s">
        <v>47</v>
      </c>
      <c r="U28" s="190" t="str">
        <f t="shared" si="1"/>
        <v>外窓ダブルLow－E三層複層日射取得型木製</v>
      </c>
      <c r="V28" s="144">
        <v>0.39</v>
      </c>
    </row>
    <row r="29" spans="1:22" x14ac:dyDescent="0.15">
      <c r="Q29" s="137" t="s">
        <v>209</v>
      </c>
      <c r="R29" s="185" t="s">
        <v>36</v>
      </c>
      <c r="S29" s="7" t="s">
        <v>84</v>
      </c>
      <c r="T29" s="7" t="s">
        <v>47</v>
      </c>
      <c r="U29" s="7" t="str">
        <f t="shared" si="1"/>
        <v>外窓ダブルLow－E三層複層日射遮蔽型木製</v>
      </c>
      <c r="V29" s="142">
        <v>0.24</v>
      </c>
    </row>
    <row r="30" spans="1:22" x14ac:dyDescent="0.15">
      <c r="Q30" s="137" t="s">
        <v>209</v>
      </c>
      <c r="R30" s="185" t="s">
        <v>37</v>
      </c>
      <c r="S30" s="7" t="s">
        <v>85</v>
      </c>
      <c r="T30" s="7" t="s">
        <v>47</v>
      </c>
      <c r="U30" s="7" t="str">
        <f t="shared" si="1"/>
        <v>外窓Low-E三層複層日射取得型木製</v>
      </c>
      <c r="V30" s="142">
        <v>0.42</v>
      </c>
    </row>
    <row r="31" spans="1:22" x14ac:dyDescent="0.15">
      <c r="Q31" s="137" t="s">
        <v>209</v>
      </c>
      <c r="R31" s="185" t="s">
        <v>37</v>
      </c>
      <c r="S31" s="7" t="s">
        <v>84</v>
      </c>
      <c r="T31" s="7" t="s">
        <v>47</v>
      </c>
      <c r="U31" s="7" t="str">
        <f t="shared" si="1"/>
        <v>外窓Low-E三層複層日射遮蔽型木製</v>
      </c>
      <c r="V31" s="142">
        <v>0.27</v>
      </c>
    </row>
    <row r="32" spans="1:22" x14ac:dyDescent="0.15">
      <c r="Q32" s="137" t="s">
        <v>209</v>
      </c>
      <c r="R32" s="185" t="s">
        <v>38</v>
      </c>
      <c r="S32" s="7"/>
      <c r="T32" s="7" t="s">
        <v>47</v>
      </c>
      <c r="U32" s="7" t="str">
        <f t="shared" si="1"/>
        <v>外窓三層複層木製</v>
      </c>
      <c r="V32" s="142">
        <v>0.52</v>
      </c>
    </row>
    <row r="33" spans="17:22" x14ac:dyDescent="0.15">
      <c r="Q33" s="137" t="s">
        <v>209</v>
      </c>
      <c r="R33" s="185" t="s">
        <v>71</v>
      </c>
      <c r="S33" s="7" t="s">
        <v>85</v>
      </c>
      <c r="T33" s="7" t="s">
        <v>47</v>
      </c>
      <c r="U33" s="7" t="str">
        <f t="shared" si="1"/>
        <v>外窓Low-E複層日射取得型木製</v>
      </c>
      <c r="V33" s="142">
        <v>0.46</v>
      </c>
    </row>
    <row r="34" spans="17:22" x14ac:dyDescent="0.15">
      <c r="Q34" s="137" t="s">
        <v>209</v>
      </c>
      <c r="R34" s="185" t="s">
        <v>71</v>
      </c>
      <c r="S34" s="7" t="s">
        <v>84</v>
      </c>
      <c r="T34" s="7" t="s">
        <v>47</v>
      </c>
      <c r="U34" s="7" t="str">
        <f t="shared" si="1"/>
        <v>外窓Low-E複層日射遮蔽型木製</v>
      </c>
      <c r="V34" s="142">
        <v>0.28999999999999998</v>
      </c>
    </row>
    <row r="35" spans="17:22" x14ac:dyDescent="0.15">
      <c r="Q35" s="137" t="s">
        <v>209</v>
      </c>
      <c r="R35" s="185" t="s">
        <v>34</v>
      </c>
      <c r="S35" s="7"/>
      <c r="T35" s="7" t="s">
        <v>47</v>
      </c>
      <c r="U35" s="7" t="str">
        <f t="shared" si="1"/>
        <v>外窓複層木製</v>
      </c>
      <c r="V35" s="142">
        <v>0.56999999999999995</v>
      </c>
    </row>
    <row r="36" spans="17:22" ht="17.25" thickBot="1" x14ac:dyDescent="0.2">
      <c r="Q36" s="138" t="s">
        <v>209</v>
      </c>
      <c r="R36" s="152" t="s">
        <v>35</v>
      </c>
      <c r="S36" s="140"/>
      <c r="T36" s="140" t="s">
        <v>47</v>
      </c>
      <c r="U36" s="139" t="str">
        <f t="shared" si="1"/>
        <v>外窓単板木製</v>
      </c>
      <c r="V36" s="143">
        <v>0.63</v>
      </c>
    </row>
    <row r="37" spans="17:22" x14ac:dyDescent="0.15">
      <c r="Q37" s="189" t="s">
        <v>209</v>
      </c>
      <c r="R37" s="186" t="s">
        <v>36</v>
      </c>
      <c r="S37" s="141" t="s">
        <v>85</v>
      </c>
      <c r="T37" s="141" t="s">
        <v>48</v>
      </c>
      <c r="U37" s="190" t="str">
        <f t="shared" si="1"/>
        <v>外窓ダブルLow－E三層複層日射取得型金属樹脂複合製</v>
      </c>
      <c r="V37" s="144">
        <v>0.43</v>
      </c>
    </row>
    <row r="38" spans="17:22" x14ac:dyDescent="0.15">
      <c r="Q38" s="137" t="s">
        <v>209</v>
      </c>
      <c r="R38" s="185" t="s">
        <v>36</v>
      </c>
      <c r="S38" s="7" t="s">
        <v>84</v>
      </c>
      <c r="T38" s="7" t="s">
        <v>48</v>
      </c>
      <c r="U38" s="7" t="str">
        <f t="shared" si="1"/>
        <v>外窓ダブルLow－E三層複層日射遮蔽型金属樹脂複合製</v>
      </c>
      <c r="V38" s="142">
        <v>0.26</v>
      </c>
    </row>
    <row r="39" spans="17:22" x14ac:dyDescent="0.15">
      <c r="Q39" s="137" t="s">
        <v>209</v>
      </c>
      <c r="R39" s="185" t="s">
        <v>37</v>
      </c>
      <c r="S39" s="7" t="s">
        <v>85</v>
      </c>
      <c r="T39" s="7" t="s">
        <v>48</v>
      </c>
      <c r="U39" s="7" t="str">
        <f t="shared" si="1"/>
        <v>外窓Low-E三層複層日射取得型金属樹脂複合製</v>
      </c>
      <c r="V39" s="142">
        <v>0.47</v>
      </c>
    </row>
    <row r="40" spans="17:22" x14ac:dyDescent="0.15">
      <c r="Q40" s="137" t="s">
        <v>209</v>
      </c>
      <c r="R40" s="185" t="s">
        <v>37</v>
      </c>
      <c r="S40" s="7" t="s">
        <v>84</v>
      </c>
      <c r="T40" s="7" t="s">
        <v>48</v>
      </c>
      <c r="U40" s="7" t="str">
        <f t="shared" si="1"/>
        <v>外窓Low-E三層複層日射遮蔽型金属樹脂複合製</v>
      </c>
      <c r="V40" s="142">
        <v>0.3</v>
      </c>
    </row>
    <row r="41" spans="17:22" x14ac:dyDescent="0.15">
      <c r="Q41" s="137" t="s">
        <v>209</v>
      </c>
      <c r="R41" s="185" t="s">
        <v>38</v>
      </c>
      <c r="S41" s="7"/>
      <c r="T41" s="7" t="s">
        <v>48</v>
      </c>
      <c r="U41" s="7" t="str">
        <f t="shared" si="1"/>
        <v>外窓三層複層金属樹脂複合製</v>
      </c>
      <c r="V41" s="142">
        <v>0.57999999999999996</v>
      </c>
    </row>
    <row r="42" spans="17:22" x14ac:dyDescent="0.15">
      <c r="Q42" s="137" t="s">
        <v>209</v>
      </c>
      <c r="R42" s="185" t="s">
        <v>71</v>
      </c>
      <c r="S42" s="7" t="s">
        <v>85</v>
      </c>
      <c r="T42" s="7" t="s">
        <v>48</v>
      </c>
      <c r="U42" s="7" t="str">
        <f t="shared" si="1"/>
        <v>外窓Low-E複層日射取得型金属樹脂複合製</v>
      </c>
      <c r="V42" s="142">
        <v>0.51</v>
      </c>
    </row>
    <row r="43" spans="17:22" x14ac:dyDescent="0.15">
      <c r="Q43" s="137" t="s">
        <v>209</v>
      </c>
      <c r="R43" s="185" t="s">
        <v>71</v>
      </c>
      <c r="S43" s="7" t="s">
        <v>84</v>
      </c>
      <c r="T43" s="7" t="s">
        <v>48</v>
      </c>
      <c r="U43" s="7" t="str">
        <f t="shared" si="1"/>
        <v>外窓Low-E複層日射遮蔽型金属樹脂複合製</v>
      </c>
      <c r="V43" s="142">
        <v>0.32</v>
      </c>
    </row>
    <row r="44" spans="17:22" x14ac:dyDescent="0.15">
      <c r="Q44" s="137" t="s">
        <v>209</v>
      </c>
      <c r="R44" s="185" t="s">
        <v>34</v>
      </c>
      <c r="S44" s="7"/>
      <c r="T44" s="7" t="s">
        <v>48</v>
      </c>
      <c r="U44" s="7" t="str">
        <f t="shared" si="1"/>
        <v>外窓複層金属樹脂複合製</v>
      </c>
      <c r="V44" s="142">
        <v>0.63</v>
      </c>
    </row>
    <row r="45" spans="17:22" ht="17.25" thickBot="1" x14ac:dyDescent="0.2">
      <c r="Q45" s="138" t="s">
        <v>209</v>
      </c>
      <c r="R45" s="152" t="s">
        <v>35</v>
      </c>
      <c r="S45" s="140"/>
      <c r="T45" s="140" t="s">
        <v>48</v>
      </c>
      <c r="U45" s="139" t="str">
        <f t="shared" si="1"/>
        <v>外窓単板金属樹脂複合製</v>
      </c>
      <c r="V45" s="143">
        <v>0.7</v>
      </c>
    </row>
    <row r="46" spans="17:22" x14ac:dyDescent="0.15">
      <c r="Q46" s="189" t="s">
        <v>209</v>
      </c>
      <c r="R46" s="186" t="s">
        <v>36</v>
      </c>
      <c r="S46" s="141" t="s">
        <v>85</v>
      </c>
      <c r="T46" s="141" t="s">
        <v>49</v>
      </c>
      <c r="U46" s="190" t="str">
        <f t="shared" si="1"/>
        <v>外窓ダブルLow－E三層複層日射取得型金属木複合製</v>
      </c>
      <c r="V46" s="144">
        <v>0.43</v>
      </c>
    </row>
    <row r="47" spans="17:22" x14ac:dyDescent="0.15">
      <c r="Q47" s="137" t="s">
        <v>209</v>
      </c>
      <c r="R47" s="185" t="s">
        <v>36</v>
      </c>
      <c r="S47" s="7" t="s">
        <v>84</v>
      </c>
      <c r="T47" s="7" t="s">
        <v>49</v>
      </c>
      <c r="U47" s="7" t="str">
        <f t="shared" si="1"/>
        <v>外窓ダブルLow－E三層複層日射遮蔽型金属木複合製</v>
      </c>
      <c r="V47" s="142">
        <v>0.26</v>
      </c>
    </row>
    <row r="48" spans="17:22" x14ac:dyDescent="0.15">
      <c r="Q48" s="137" t="s">
        <v>209</v>
      </c>
      <c r="R48" s="185" t="s">
        <v>37</v>
      </c>
      <c r="S48" s="7" t="s">
        <v>85</v>
      </c>
      <c r="T48" s="7" t="s">
        <v>49</v>
      </c>
      <c r="U48" s="7" t="str">
        <f t="shared" si="1"/>
        <v>外窓Low-E三層複層日射取得型金属木複合製</v>
      </c>
      <c r="V48" s="142">
        <v>0.47</v>
      </c>
    </row>
    <row r="49" spans="17:22" x14ac:dyDescent="0.15">
      <c r="Q49" s="137" t="s">
        <v>209</v>
      </c>
      <c r="R49" s="185" t="s">
        <v>37</v>
      </c>
      <c r="S49" s="7" t="s">
        <v>84</v>
      </c>
      <c r="T49" s="7" t="s">
        <v>49</v>
      </c>
      <c r="U49" s="7" t="str">
        <f t="shared" si="1"/>
        <v>外窓Low-E三層複層日射遮蔽型金属木複合製</v>
      </c>
      <c r="V49" s="142">
        <v>0.3</v>
      </c>
    </row>
    <row r="50" spans="17:22" x14ac:dyDescent="0.15">
      <c r="Q50" s="137" t="s">
        <v>209</v>
      </c>
      <c r="R50" s="185" t="s">
        <v>38</v>
      </c>
      <c r="S50" s="7"/>
      <c r="T50" s="7" t="s">
        <v>49</v>
      </c>
      <c r="U50" s="7" t="str">
        <f t="shared" si="1"/>
        <v>外窓三層複層金属木複合製</v>
      </c>
      <c r="V50" s="142">
        <v>0.57999999999999996</v>
      </c>
    </row>
    <row r="51" spans="17:22" x14ac:dyDescent="0.15">
      <c r="Q51" s="137" t="s">
        <v>209</v>
      </c>
      <c r="R51" s="185" t="s">
        <v>71</v>
      </c>
      <c r="S51" s="7" t="s">
        <v>85</v>
      </c>
      <c r="T51" s="7" t="s">
        <v>49</v>
      </c>
      <c r="U51" s="7" t="str">
        <f t="shared" si="1"/>
        <v>外窓Low-E複層日射取得型金属木複合製</v>
      </c>
      <c r="V51" s="142">
        <v>0.51</v>
      </c>
    </row>
    <row r="52" spans="17:22" x14ac:dyDescent="0.15">
      <c r="Q52" s="137" t="s">
        <v>209</v>
      </c>
      <c r="R52" s="185" t="s">
        <v>71</v>
      </c>
      <c r="S52" s="7" t="s">
        <v>84</v>
      </c>
      <c r="T52" s="7" t="s">
        <v>49</v>
      </c>
      <c r="U52" s="7" t="str">
        <f t="shared" si="1"/>
        <v>外窓Low-E複層日射遮蔽型金属木複合製</v>
      </c>
      <c r="V52" s="142">
        <v>0.32</v>
      </c>
    </row>
    <row r="53" spans="17:22" x14ac:dyDescent="0.15">
      <c r="Q53" s="137" t="s">
        <v>209</v>
      </c>
      <c r="R53" s="185" t="s">
        <v>34</v>
      </c>
      <c r="S53" s="7"/>
      <c r="T53" s="7" t="s">
        <v>49</v>
      </c>
      <c r="U53" s="7" t="str">
        <f t="shared" si="1"/>
        <v>外窓複層金属木複合製</v>
      </c>
      <c r="V53" s="142">
        <v>0.63</v>
      </c>
    </row>
    <row r="54" spans="17:22" ht="17.25" thickBot="1" x14ac:dyDescent="0.2">
      <c r="Q54" s="138" t="s">
        <v>209</v>
      </c>
      <c r="R54" s="187" t="s">
        <v>35</v>
      </c>
      <c r="S54" s="139"/>
      <c r="T54" s="139" t="s">
        <v>49</v>
      </c>
      <c r="U54" s="139" t="str">
        <f t="shared" si="1"/>
        <v>外窓単板金属木複合製</v>
      </c>
      <c r="V54" s="145">
        <v>0.7</v>
      </c>
    </row>
    <row r="55" spans="17:22" x14ac:dyDescent="0.15">
      <c r="Q55" s="189" t="s">
        <v>209</v>
      </c>
      <c r="R55" s="186" t="s">
        <v>36</v>
      </c>
      <c r="S55" s="141" t="s">
        <v>85</v>
      </c>
      <c r="T55" s="14" t="s">
        <v>50</v>
      </c>
      <c r="U55" s="190" t="str">
        <f t="shared" si="1"/>
        <v>外窓ダブルLow－E三層複層日射取得型金属製</v>
      </c>
      <c r="V55" s="144">
        <v>0.43</v>
      </c>
    </row>
    <row r="56" spans="17:22" x14ac:dyDescent="0.15">
      <c r="Q56" s="137" t="s">
        <v>209</v>
      </c>
      <c r="R56" s="185" t="s">
        <v>36</v>
      </c>
      <c r="S56" s="7" t="s">
        <v>84</v>
      </c>
      <c r="T56" s="7" t="s">
        <v>183</v>
      </c>
      <c r="U56" s="7" t="str">
        <f t="shared" si="1"/>
        <v>外窓ダブルLow－E三層複層日射遮蔽型金属製</v>
      </c>
      <c r="V56" s="142">
        <v>0.26</v>
      </c>
    </row>
    <row r="57" spans="17:22" x14ac:dyDescent="0.15">
      <c r="Q57" s="137" t="s">
        <v>209</v>
      </c>
      <c r="R57" s="185" t="s">
        <v>37</v>
      </c>
      <c r="S57" s="7" t="s">
        <v>85</v>
      </c>
      <c r="T57" s="7" t="s">
        <v>183</v>
      </c>
      <c r="U57" s="7" t="str">
        <f t="shared" si="1"/>
        <v>外窓Low-E三層複層日射取得型金属製</v>
      </c>
      <c r="V57" s="142">
        <v>0.47</v>
      </c>
    </row>
    <row r="58" spans="17:22" x14ac:dyDescent="0.15">
      <c r="Q58" s="137" t="s">
        <v>209</v>
      </c>
      <c r="R58" s="185" t="s">
        <v>37</v>
      </c>
      <c r="S58" s="7" t="s">
        <v>84</v>
      </c>
      <c r="T58" s="7" t="s">
        <v>183</v>
      </c>
      <c r="U58" s="7" t="str">
        <f t="shared" si="1"/>
        <v>外窓Low-E三層複層日射遮蔽型金属製</v>
      </c>
      <c r="V58" s="142">
        <v>0.3</v>
      </c>
    </row>
    <row r="59" spans="17:22" x14ac:dyDescent="0.15">
      <c r="Q59" s="137" t="s">
        <v>209</v>
      </c>
      <c r="R59" s="185" t="s">
        <v>38</v>
      </c>
      <c r="S59" s="7"/>
      <c r="T59" s="7" t="s">
        <v>183</v>
      </c>
      <c r="U59" s="7" t="str">
        <f t="shared" si="1"/>
        <v>外窓三層複層金属製</v>
      </c>
      <c r="V59" s="142">
        <v>0.57999999999999996</v>
      </c>
    </row>
    <row r="60" spans="17:22" x14ac:dyDescent="0.15">
      <c r="Q60" s="137" t="s">
        <v>209</v>
      </c>
      <c r="R60" s="185" t="s">
        <v>71</v>
      </c>
      <c r="S60" s="7" t="s">
        <v>85</v>
      </c>
      <c r="T60" s="7" t="s">
        <v>183</v>
      </c>
      <c r="U60" s="7" t="str">
        <f t="shared" si="1"/>
        <v>外窓Low-E複層日射取得型金属製</v>
      </c>
      <c r="V60" s="142">
        <v>0.51</v>
      </c>
    </row>
    <row r="61" spans="17:22" x14ac:dyDescent="0.15">
      <c r="Q61" s="137" t="s">
        <v>209</v>
      </c>
      <c r="R61" s="185" t="s">
        <v>71</v>
      </c>
      <c r="S61" s="7" t="s">
        <v>84</v>
      </c>
      <c r="T61" s="7" t="s">
        <v>183</v>
      </c>
      <c r="U61" s="7" t="str">
        <f t="shared" si="1"/>
        <v>外窓Low-E複層日射遮蔽型金属製</v>
      </c>
      <c r="V61" s="142">
        <v>0.32</v>
      </c>
    </row>
    <row r="62" spans="17:22" x14ac:dyDescent="0.15">
      <c r="Q62" s="137" t="s">
        <v>209</v>
      </c>
      <c r="R62" s="185" t="s">
        <v>34</v>
      </c>
      <c r="S62" s="7"/>
      <c r="T62" s="7" t="s">
        <v>183</v>
      </c>
      <c r="U62" s="7" t="str">
        <f t="shared" si="1"/>
        <v>外窓複層金属製</v>
      </c>
      <c r="V62" s="142">
        <v>0.63</v>
      </c>
    </row>
    <row r="63" spans="17:22" ht="17.25" thickBot="1" x14ac:dyDescent="0.2">
      <c r="Q63" s="138" t="s">
        <v>209</v>
      </c>
      <c r="R63" s="187" t="s">
        <v>35</v>
      </c>
      <c r="S63" s="139"/>
      <c r="T63" s="139" t="s">
        <v>183</v>
      </c>
      <c r="U63" s="139" t="str">
        <f t="shared" si="1"/>
        <v>外窓単板金属製</v>
      </c>
      <c r="V63" s="145">
        <v>0.7</v>
      </c>
    </row>
    <row r="65" spans="17:24" x14ac:dyDescent="0.15">
      <c r="Q65" s="1" t="s">
        <v>210</v>
      </c>
      <c r="S65"/>
      <c r="T65"/>
      <c r="U65"/>
      <c r="V65"/>
    </row>
    <row r="66" spans="17:24" x14ac:dyDescent="0.15">
      <c r="Q66" s="203" t="s">
        <v>214</v>
      </c>
      <c r="S66"/>
      <c r="T66"/>
      <c r="U66"/>
      <c r="V66"/>
    </row>
    <row r="67" spans="17:24" x14ac:dyDescent="0.15">
      <c r="Q67" s="3" t="s">
        <v>211</v>
      </c>
      <c r="S67"/>
      <c r="T67"/>
      <c r="U67"/>
      <c r="V67" s="1" t="s">
        <v>216</v>
      </c>
    </row>
    <row r="68" spans="17:24" ht="17.25" thickBot="1" x14ac:dyDescent="0.2">
      <c r="Q68" s="3" t="s">
        <v>212</v>
      </c>
      <c r="R68"/>
      <c r="S68"/>
      <c r="T68"/>
      <c r="U68"/>
      <c r="V68" s="1" t="s">
        <v>217</v>
      </c>
    </row>
    <row r="69" spans="17:24" ht="31.5" x14ac:dyDescent="0.15">
      <c r="Q69" s="133" t="s">
        <v>208</v>
      </c>
      <c r="R69" s="188" t="s">
        <v>20</v>
      </c>
      <c r="S69" s="134" t="s">
        <v>78</v>
      </c>
      <c r="T69" s="135" t="s">
        <v>40</v>
      </c>
      <c r="U69" s="134" t="s">
        <v>82</v>
      </c>
      <c r="V69" s="196" t="s">
        <v>215</v>
      </c>
      <c r="W69" s="192" t="s">
        <v>218</v>
      </c>
      <c r="X69" s="199" t="s">
        <v>219</v>
      </c>
    </row>
    <row r="70" spans="17:24" x14ac:dyDescent="0.15">
      <c r="Q70" s="137" t="s">
        <v>213</v>
      </c>
      <c r="R70" s="185" t="s">
        <v>36</v>
      </c>
      <c r="S70" s="7" t="s">
        <v>85</v>
      </c>
      <c r="T70" s="7" t="s">
        <v>46</v>
      </c>
      <c r="U70" s="7" t="str">
        <f>Q70&amp;R70&amp;S70&amp;T70</f>
        <v>内窓ダブルLow－E三層複層日射取得型樹脂製</v>
      </c>
      <c r="V70" s="191">
        <v>0.36172499999999996</v>
      </c>
      <c r="W70" s="193">
        <v>0.39</v>
      </c>
      <c r="X70" s="200">
        <v>0.7</v>
      </c>
    </row>
    <row r="71" spans="17:24" x14ac:dyDescent="0.15">
      <c r="Q71" s="137" t="s">
        <v>213</v>
      </c>
      <c r="R71" s="185" t="s">
        <v>36</v>
      </c>
      <c r="S71" s="7" t="s">
        <v>84</v>
      </c>
      <c r="T71" s="7" t="s">
        <v>46</v>
      </c>
      <c r="U71" s="7" t="str">
        <f t="shared" ref="U71:U114" si="2">Q71&amp;R71&amp;S71&amp;T71</f>
        <v>内窓ダブルLow－E三層複層日射遮蔽型樹脂製</v>
      </c>
      <c r="V71" s="191">
        <v>0.22259999999999996</v>
      </c>
      <c r="W71" s="193">
        <v>0.24</v>
      </c>
      <c r="X71" s="200">
        <v>0.7</v>
      </c>
    </row>
    <row r="72" spans="17:24" x14ac:dyDescent="0.15">
      <c r="Q72" s="137" t="s">
        <v>213</v>
      </c>
      <c r="R72" s="185" t="s">
        <v>37</v>
      </c>
      <c r="S72" s="7" t="s">
        <v>85</v>
      </c>
      <c r="T72" s="7" t="s">
        <v>46</v>
      </c>
      <c r="U72" s="7" t="str">
        <f t="shared" si="2"/>
        <v>内窓Low-E三層複層日射取得型樹脂製</v>
      </c>
      <c r="V72" s="191">
        <v>0.38954999999999995</v>
      </c>
      <c r="W72" s="193">
        <v>0.42</v>
      </c>
      <c r="X72" s="200">
        <v>0.7</v>
      </c>
    </row>
    <row r="73" spans="17:24" x14ac:dyDescent="0.15">
      <c r="Q73" s="137" t="s">
        <v>213</v>
      </c>
      <c r="R73" s="185" t="s">
        <v>37</v>
      </c>
      <c r="S73" s="7" t="s">
        <v>84</v>
      </c>
      <c r="T73" s="7" t="s">
        <v>46</v>
      </c>
      <c r="U73" s="7" t="str">
        <f t="shared" si="2"/>
        <v>内窓Low-E三層複層日射遮蔽型樹脂製</v>
      </c>
      <c r="V73" s="191">
        <v>0.25042500000000001</v>
      </c>
      <c r="W73" s="193">
        <v>0.27</v>
      </c>
      <c r="X73" s="200">
        <v>0.7</v>
      </c>
    </row>
    <row r="74" spans="17:24" x14ac:dyDescent="0.15">
      <c r="Q74" s="137" t="s">
        <v>213</v>
      </c>
      <c r="R74" s="185" t="s">
        <v>38</v>
      </c>
      <c r="S74" s="7"/>
      <c r="T74" s="7" t="s">
        <v>46</v>
      </c>
      <c r="U74" s="7" t="str">
        <f t="shared" si="2"/>
        <v>内窓三層複層樹脂製</v>
      </c>
      <c r="V74" s="191">
        <v>0.48230000000000001</v>
      </c>
      <c r="W74" s="193">
        <v>0.52</v>
      </c>
      <c r="X74" s="200">
        <v>0.7</v>
      </c>
    </row>
    <row r="75" spans="17:24" x14ac:dyDescent="0.15">
      <c r="Q75" s="137" t="s">
        <v>213</v>
      </c>
      <c r="R75" s="185" t="s">
        <v>71</v>
      </c>
      <c r="S75" s="7" t="s">
        <v>85</v>
      </c>
      <c r="T75" s="7" t="s">
        <v>46</v>
      </c>
      <c r="U75" s="7" t="str">
        <f t="shared" si="2"/>
        <v>内窓Low-E複層日射取得型樹脂製</v>
      </c>
      <c r="V75" s="191">
        <v>0.42664999999999997</v>
      </c>
      <c r="W75" s="193">
        <v>0.46</v>
      </c>
      <c r="X75" s="200">
        <v>0.7</v>
      </c>
    </row>
    <row r="76" spans="17:24" x14ac:dyDescent="0.15">
      <c r="Q76" s="137" t="s">
        <v>213</v>
      </c>
      <c r="R76" s="185" t="s">
        <v>71</v>
      </c>
      <c r="S76" s="7" t="s">
        <v>84</v>
      </c>
      <c r="T76" s="7" t="s">
        <v>46</v>
      </c>
      <c r="U76" s="7" t="str">
        <f t="shared" si="2"/>
        <v>内窓Low-E複層日射遮蔽型樹脂製</v>
      </c>
      <c r="V76" s="191">
        <v>0.26897499999999996</v>
      </c>
      <c r="W76" s="193">
        <v>0.28999999999999998</v>
      </c>
      <c r="X76" s="200">
        <v>0.7</v>
      </c>
    </row>
    <row r="77" spans="17:24" x14ac:dyDescent="0.15">
      <c r="Q77" s="137" t="s">
        <v>213</v>
      </c>
      <c r="R77" s="185" t="s">
        <v>34</v>
      </c>
      <c r="S77" s="7"/>
      <c r="T77" s="7" t="s">
        <v>46</v>
      </c>
      <c r="U77" s="7" t="str">
        <f t="shared" si="2"/>
        <v>内窓複層樹脂製</v>
      </c>
      <c r="V77" s="191">
        <v>0.5286749999999999</v>
      </c>
      <c r="W77" s="193">
        <v>0.56999999999999995</v>
      </c>
      <c r="X77" s="200">
        <v>0.7</v>
      </c>
    </row>
    <row r="78" spans="17:24" ht="17.25" thickBot="1" x14ac:dyDescent="0.2">
      <c r="Q78" s="138" t="s">
        <v>213</v>
      </c>
      <c r="R78" s="152" t="s">
        <v>35</v>
      </c>
      <c r="S78" s="140"/>
      <c r="T78" s="140" t="s">
        <v>46</v>
      </c>
      <c r="U78" s="139" t="str">
        <f t="shared" si="2"/>
        <v>内窓単板樹脂製</v>
      </c>
      <c r="V78" s="197">
        <v>0.58432499999999998</v>
      </c>
      <c r="W78" s="151">
        <v>0.63</v>
      </c>
      <c r="X78" s="201">
        <v>0.7</v>
      </c>
    </row>
    <row r="79" spans="17:24" x14ac:dyDescent="0.15">
      <c r="Q79" s="189" t="s">
        <v>213</v>
      </c>
      <c r="R79" s="186" t="s">
        <v>36</v>
      </c>
      <c r="S79" s="141" t="s">
        <v>85</v>
      </c>
      <c r="T79" s="141" t="s">
        <v>47</v>
      </c>
      <c r="U79" s="190" t="str">
        <f t="shared" si="2"/>
        <v>内窓ダブルLow－E三層複層日射取得型木製</v>
      </c>
      <c r="V79" s="198">
        <v>0.36172499999999996</v>
      </c>
      <c r="W79" s="194">
        <v>0.39</v>
      </c>
      <c r="X79" s="202">
        <v>0.7</v>
      </c>
    </row>
    <row r="80" spans="17:24" x14ac:dyDescent="0.15">
      <c r="Q80" s="137" t="s">
        <v>213</v>
      </c>
      <c r="R80" s="185" t="s">
        <v>36</v>
      </c>
      <c r="S80" s="7" t="s">
        <v>84</v>
      </c>
      <c r="T80" s="7" t="s">
        <v>47</v>
      </c>
      <c r="U80" s="7" t="str">
        <f t="shared" si="2"/>
        <v>内窓ダブルLow－E三層複層日射遮蔽型木製</v>
      </c>
      <c r="V80" s="191">
        <v>0.22259999999999996</v>
      </c>
      <c r="W80" s="193">
        <v>0.24</v>
      </c>
      <c r="X80" s="200">
        <v>0.7</v>
      </c>
    </row>
    <row r="81" spans="17:24" x14ac:dyDescent="0.15">
      <c r="Q81" s="137" t="s">
        <v>213</v>
      </c>
      <c r="R81" s="185" t="s">
        <v>37</v>
      </c>
      <c r="S81" s="7" t="s">
        <v>85</v>
      </c>
      <c r="T81" s="7" t="s">
        <v>47</v>
      </c>
      <c r="U81" s="7" t="str">
        <f t="shared" si="2"/>
        <v>内窓Low-E三層複層日射取得型木製</v>
      </c>
      <c r="V81" s="191">
        <v>0.38954999999999995</v>
      </c>
      <c r="W81" s="193">
        <v>0.42</v>
      </c>
      <c r="X81" s="200">
        <v>0.7</v>
      </c>
    </row>
    <row r="82" spans="17:24" x14ac:dyDescent="0.15">
      <c r="Q82" s="137" t="s">
        <v>213</v>
      </c>
      <c r="R82" s="185" t="s">
        <v>37</v>
      </c>
      <c r="S82" s="7" t="s">
        <v>84</v>
      </c>
      <c r="T82" s="7" t="s">
        <v>47</v>
      </c>
      <c r="U82" s="7" t="str">
        <f t="shared" si="2"/>
        <v>内窓Low-E三層複層日射遮蔽型木製</v>
      </c>
      <c r="V82" s="191">
        <v>0.25042500000000001</v>
      </c>
      <c r="W82" s="193">
        <v>0.27</v>
      </c>
      <c r="X82" s="200">
        <v>0.7</v>
      </c>
    </row>
    <row r="83" spans="17:24" x14ac:dyDescent="0.15">
      <c r="Q83" s="137" t="s">
        <v>213</v>
      </c>
      <c r="R83" s="185" t="s">
        <v>38</v>
      </c>
      <c r="S83" s="7"/>
      <c r="T83" s="7" t="s">
        <v>47</v>
      </c>
      <c r="U83" s="7" t="str">
        <f t="shared" si="2"/>
        <v>内窓三層複層木製</v>
      </c>
      <c r="V83" s="191">
        <v>0.48230000000000001</v>
      </c>
      <c r="W83" s="193">
        <v>0.52</v>
      </c>
      <c r="X83" s="200">
        <v>0.7</v>
      </c>
    </row>
    <row r="84" spans="17:24" x14ac:dyDescent="0.15">
      <c r="Q84" s="137" t="s">
        <v>213</v>
      </c>
      <c r="R84" s="185" t="s">
        <v>71</v>
      </c>
      <c r="S84" s="7" t="s">
        <v>85</v>
      </c>
      <c r="T84" s="7" t="s">
        <v>47</v>
      </c>
      <c r="U84" s="7" t="str">
        <f t="shared" si="2"/>
        <v>内窓Low-E複層日射取得型木製</v>
      </c>
      <c r="V84" s="191">
        <v>0.42664999999999997</v>
      </c>
      <c r="W84" s="193">
        <v>0.46</v>
      </c>
      <c r="X84" s="200">
        <v>0.7</v>
      </c>
    </row>
    <row r="85" spans="17:24" x14ac:dyDescent="0.15">
      <c r="Q85" s="137" t="s">
        <v>213</v>
      </c>
      <c r="R85" s="185" t="s">
        <v>71</v>
      </c>
      <c r="S85" s="7" t="s">
        <v>84</v>
      </c>
      <c r="T85" s="7" t="s">
        <v>47</v>
      </c>
      <c r="U85" s="7" t="str">
        <f t="shared" si="2"/>
        <v>内窓Low-E複層日射遮蔽型木製</v>
      </c>
      <c r="V85" s="191">
        <v>0.26897499999999996</v>
      </c>
      <c r="W85" s="193">
        <v>0.28999999999999998</v>
      </c>
      <c r="X85" s="200">
        <v>0.7</v>
      </c>
    </row>
    <row r="86" spans="17:24" x14ac:dyDescent="0.15">
      <c r="Q86" s="137" t="s">
        <v>213</v>
      </c>
      <c r="R86" s="185" t="s">
        <v>34</v>
      </c>
      <c r="S86" s="7"/>
      <c r="T86" s="7" t="s">
        <v>47</v>
      </c>
      <c r="U86" s="7" t="str">
        <f t="shared" si="2"/>
        <v>内窓複層木製</v>
      </c>
      <c r="V86" s="191">
        <v>0.5286749999999999</v>
      </c>
      <c r="W86" s="193">
        <v>0.56999999999999995</v>
      </c>
      <c r="X86" s="200">
        <v>0.7</v>
      </c>
    </row>
    <row r="87" spans="17:24" ht="17.25" thickBot="1" x14ac:dyDescent="0.2">
      <c r="Q87" s="138" t="s">
        <v>213</v>
      </c>
      <c r="R87" s="152" t="s">
        <v>35</v>
      </c>
      <c r="S87" s="140"/>
      <c r="T87" s="140" t="s">
        <v>47</v>
      </c>
      <c r="U87" s="139" t="str">
        <f t="shared" si="2"/>
        <v>内窓単板木製</v>
      </c>
      <c r="V87" s="197">
        <v>0.58432499999999998</v>
      </c>
      <c r="W87" s="151">
        <v>0.63</v>
      </c>
      <c r="X87" s="201">
        <v>0.7</v>
      </c>
    </row>
    <row r="88" spans="17:24" x14ac:dyDescent="0.15">
      <c r="Q88" s="189" t="s">
        <v>213</v>
      </c>
      <c r="R88" s="186" t="s">
        <v>36</v>
      </c>
      <c r="S88" s="141" t="s">
        <v>85</v>
      </c>
      <c r="T88" s="141" t="s">
        <v>48</v>
      </c>
      <c r="U88" s="190" t="str">
        <f t="shared" si="2"/>
        <v>内窓ダブルLow－E三層複層日射取得型金属樹脂複合製</v>
      </c>
      <c r="V88" s="198">
        <v>0.39882499999999999</v>
      </c>
      <c r="W88" s="194">
        <v>0.43</v>
      </c>
      <c r="X88" s="202">
        <v>0.7</v>
      </c>
    </row>
    <row r="89" spans="17:24" x14ac:dyDescent="0.15">
      <c r="Q89" s="137" t="s">
        <v>213</v>
      </c>
      <c r="R89" s="185" t="s">
        <v>36</v>
      </c>
      <c r="S89" s="7" t="s">
        <v>84</v>
      </c>
      <c r="T89" s="7" t="s">
        <v>48</v>
      </c>
      <c r="U89" s="7" t="str">
        <f t="shared" si="2"/>
        <v>内窓ダブルLow－E三層複層日射遮蔽型金属樹脂複合製</v>
      </c>
      <c r="V89" s="191">
        <v>0.24115</v>
      </c>
      <c r="W89" s="193">
        <v>0.26</v>
      </c>
      <c r="X89" s="200">
        <v>0.7</v>
      </c>
    </row>
    <row r="90" spans="17:24" x14ac:dyDescent="0.15">
      <c r="Q90" s="137" t="s">
        <v>213</v>
      </c>
      <c r="R90" s="185" t="s">
        <v>37</v>
      </c>
      <c r="S90" s="7" t="s">
        <v>85</v>
      </c>
      <c r="T90" s="7" t="s">
        <v>48</v>
      </c>
      <c r="U90" s="7" t="str">
        <f t="shared" si="2"/>
        <v>内窓Low-E三層複層日射取得型金属樹脂複合製</v>
      </c>
      <c r="V90" s="191">
        <v>0.43592499999999995</v>
      </c>
      <c r="W90" s="193">
        <v>0.47</v>
      </c>
      <c r="X90" s="200">
        <v>0.7</v>
      </c>
    </row>
    <row r="91" spans="17:24" x14ac:dyDescent="0.15">
      <c r="Q91" s="137" t="s">
        <v>213</v>
      </c>
      <c r="R91" s="185" t="s">
        <v>37</v>
      </c>
      <c r="S91" s="7" t="s">
        <v>84</v>
      </c>
      <c r="T91" s="7" t="s">
        <v>48</v>
      </c>
      <c r="U91" s="7" t="str">
        <f t="shared" si="2"/>
        <v>内窓Low-E三層複層日射遮蔽型金属樹脂複合製</v>
      </c>
      <c r="V91" s="191">
        <v>0.27825</v>
      </c>
      <c r="W91" s="193">
        <v>0.3</v>
      </c>
      <c r="X91" s="200">
        <v>0.7</v>
      </c>
    </row>
    <row r="92" spans="17:24" x14ac:dyDescent="0.15">
      <c r="Q92" s="137" t="s">
        <v>213</v>
      </c>
      <c r="R92" s="185" t="s">
        <v>38</v>
      </c>
      <c r="S92" s="7"/>
      <c r="T92" s="7" t="s">
        <v>48</v>
      </c>
      <c r="U92" s="7" t="str">
        <f t="shared" si="2"/>
        <v>内窓三層複層金属樹脂複合製</v>
      </c>
      <c r="V92" s="191">
        <v>0.53794999999999993</v>
      </c>
      <c r="W92" s="193">
        <v>0.57999999999999996</v>
      </c>
      <c r="X92" s="200">
        <v>0.7</v>
      </c>
    </row>
    <row r="93" spans="17:24" x14ac:dyDescent="0.15">
      <c r="Q93" s="137" t="s">
        <v>213</v>
      </c>
      <c r="R93" s="185" t="s">
        <v>71</v>
      </c>
      <c r="S93" s="7" t="s">
        <v>85</v>
      </c>
      <c r="T93" s="7" t="s">
        <v>48</v>
      </c>
      <c r="U93" s="7" t="str">
        <f t="shared" si="2"/>
        <v>内窓Low-E複層日射取得型金属樹脂複合製</v>
      </c>
      <c r="V93" s="191">
        <v>0.47302499999999997</v>
      </c>
      <c r="W93" s="193">
        <v>0.51</v>
      </c>
      <c r="X93" s="200">
        <v>0.7</v>
      </c>
    </row>
    <row r="94" spans="17:24" x14ac:dyDescent="0.15">
      <c r="Q94" s="137" t="s">
        <v>213</v>
      </c>
      <c r="R94" s="185" t="s">
        <v>71</v>
      </c>
      <c r="S94" s="7" t="s">
        <v>84</v>
      </c>
      <c r="T94" s="7" t="s">
        <v>48</v>
      </c>
      <c r="U94" s="7" t="str">
        <f t="shared" si="2"/>
        <v>内窓Low-E複層日射遮蔽型金属樹脂複合製</v>
      </c>
      <c r="V94" s="191">
        <v>0.29679999999999995</v>
      </c>
      <c r="W94" s="193">
        <v>0.32</v>
      </c>
      <c r="X94" s="200">
        <v>0.7</v>
      </c>
    </row>
    <row r="95" spans="17:24" x14ac:dyDescent="0.15">
      <c r="Q95" s="137" t="s">
        <v>213</v>
      </c>
      <c r="R95" s="185" t="s">
        <v>34</v>
      </c>
      <c r="S95" s="7"/>
      <c r="T95" s="7" t="s">
        <v>48</v>
      </c>
      <c r="U95" s="7" t="str">
        <f t="shared" si="2"/>
        <v>内窓複層金属樹脂複合製</v>
      </c>
      <c r="V95" s="191">
        <v>0.58432499999999998</v>
      </c>
      <c r="W95" s="193">
        <v>0.63</v>
      </c>
      <c r="X95" s="200">
        <v>0.7</v>
      </c>
    </row>
    <row r="96" spans="17:24" ht="17.25" thickBot="1" x14ac:dyDescent="0.2">
      <c r="Q96" s="138" t="s">
        <v>213</v>
      </c>
      <c r="R96" s="152" t="s">
        <v>35</v>
      </c>
      <c r="S96" s="140"/>
      <c r="T96" s="140" t="s">
        <v>48</v>
      </c>
      <c r="U96" s="139" t="str">
        <f t="shared" si="2"/>
        <v>内窓単板金属樹脂複合製</v>
      </c>
      <c r="V96" s="197">
        <v>0.64924999999999988</v>
      </c>
      <c r="W96" s="151">
        <v>0.7</v>
      </c>
      <c r="X96" s="201">
        <v>0.7</v>
      </c>
    </row>
    <row r="97" spans="17:24" x14ac:dyDescent="0.15">
      <c r="Q97" s="189" t="s">
        <v>213</v>
      </c>
      <c r="R97" s="186" t="s">
        <v>36</v>
      </c>
      <c r="S97" s="141" t="s">
        <v>85</v>
      </c>
      <c r="T97" s="141" t="s">
        <v>49</v>
      </c>
      <c r="U97" s="190" t="str">
        <f t="shared" si="2"/>
        <v>内窓ダブルLow－E三層複層日射取得型金属木複合製</v>
      </c>
      <c r="V97" s="198">
        <v>0.39882499999999999</v>
      </c>
      <c r="W97" s="194">
        <v>0.43</v>
      </c>
      <c r="X97" s="202">
        <v>0.7</v>
      </c>
    </row>
    <row r="98" spans="17:24" x14ac:dyDescent="0.15">
      <c r="Q98" s="137" t="s">
        <v>213</v>
      </c>
      <c r="R98" s="185" t="s">
        <v>36</v>
      </c>
      <c r="S98" s="7" t="s">
        <v>84</v>
      </c>
      <c r="T98" s="7" t="s">
        <v>49</v>
      </c>
      <c r="U98" s="7" t="str">
        <f t="shared" si="2"/>
        <v>内窓ダブルLow－E三層複層日射遮蔽型金属木複合製</v>
      </c>
      <c r="V98" s="191">
        <v>0.24115</v>
      </c>
      <c r="W98" s="193">
        <v>0.26</v>
      </c>
      <c r="X98" s="200">
        <v>0.7</v>
      </c>
    </row>
    <row r="99" spans="17:24" x14ac:dyDescent="0.15">
      <c r="Q99" s="137" t="s">
        <v>213</v>
      </c>
      <c r="R99" s="185" t="s">
        <v>37</v>
      </c>
      <c r="S99" s="7" t="s">
        <v>85</v>
      </c>
      <c r="T99" s="7" t="s">
        <v>49</v>
      </c>
      <c r="U99" s="7" t="str">
        <f t="shared" si="2"/>
        <v>内窓Low-E三層複層日射取得型金属木複合製</v>
      </c>
      <c r="V99" s="191">
        <v>0.43592499999999995</v>
      </c>
      <c r="W99" s="193">
        <v>0.47</v>
      </c>
      <c r="X99" s="200">
        <v>0.7</v>
      </c>
    </row>
    <row r="100" spans="17:24" x14ac:dyDescent="0.15">
      <c r="Q100" s="137" t="s">
        <v>213</v>
      </c>
      <c r="R100" s="185" t="s">
        <v>37</v>
      </c>
      <c r="S100" s="7" t="s">
        <v>84</v>
      </c>
      <c r="T100" s="7" t="s">
        <v>49</v>
      </c>
      <c r="U100" s="7" t="str">
        <f t="shared" si="2"/>
        <v>内窓Low-E三層複層日射遮蔽型金属木複合製</v>
      </c>
      <c r="V100" s="191">
        <v>0.27825</v>
      </c>
      <c r="W100" s="193">
        <v>0.3</v>
      </c>
      <c r="X100" s="200">
        <v>0.7</v>
      </c>
    </row>
    <row r="101" spans="17:24" x14ac:dyDescent="0.15">
      <c r="Q101" s="137" t="s">
        <v>213</v>
      </c>
      <c r="R101" s="185" t="s">
        <v>38</v>
      </c>
      <c r="S101" s="7"/>
      <c r="T101" s="7" t="s">
        <v>49</v>
      </c>
      <c r="U101" s="7" t="str">
        <f t="shared" si="2"/>
        <v>内窓三層複層金属木複合製</v>
      </c>
      <c r="V101" s="191">
        <v>0.53794999999999993</v>
      </c>
      <c r="W101" s="193">
        <v>0.57999999999999996</v>
      </c>
      <c r="X101" s="200">
        <v>0.7</v>
      </c>
    </row>
    <row r="102" spans="17:24" x14ac:dyDescent="0.15">
      <c r="Q102" s="137" t="s">
        <v>213</v>
      </c>
      <c r="R102" s="185" t="s">
        <v>71</v>
      </c>
      <c r="S102" s="7" t="s">
        <v>85</v>
      </c>
      <c r="T102" s="7" t="s">
        <v>49</v>
      </c>
      <c r="U102" s="7" t="str">
        <f t="shared" si="2"/>
        <v>内窓Low-E複層日射取得型金属木複合製</v>
      </c>
      <c r="V102" s="191">
        <v>0.47302499999999997</v>
      </c>
      <c r="W102" s="193">
        <v>0.51</v>
      </c>
      <c r="X102" s="200">
        <v>0.7</v>
      </c>
    </row>
    <row r="103" spans="17:24" x14ac:dyDescent="0.15">
      <c r="Q103" s="137" t="s">
        <v>213</v>
      </c>
      <c r="R103" s="185" t="s">
        <v>71</v>
      </c>
      <c r="S103" s="7" t="s">
        <v>84</v>
      </c>
      <c r="T103" s="7" t="s">
        <v>49</v>
      </c>
      <c r="U103" s="7" t="str">
        <f t="shared" si="2"/>
        <v>内窓Low-E複層日射遮蔽型金属木複合製</v>
      </c>
      <c r="V103" s="191">
        <v>0.29679999999999995</v>
      </c>
      <c r="W103" s="193">
        <v>0.32</v>
      </c>
      <c r="X103" s="200">
        <v>0.7</v>
      </c>
    </row>
    <row r="104" spans="17:24" x14ac:dyDescent="0.15">
      <c r="Q104" s="137" t="s">
        <v>213</v>
      </c>
      <c r="R104" s="185" t="s">
        <v>34</v>
      </c>
      <c r="S104" s="7"/>
      <c r="T104" s="7" t="s">
        <v>49</v>
      </c>
      <c r="U104" s="7" t="str">
        <f t="shared" si="2"/>
        <v>内窓複層金属木複合製</v>
      </c>
      <c r="V104" s="191">
        <v>0.58432499999999998</v>
      </c>
      <c r="W104" s="193">
        <v>0.63</v>
      </c>
      <c r="X104" s="200">
        <v>0.7</v>
      </c>
    </row>
    <row r="105" spans="17:24" ht="17.25" thickBot="1" x14ac:dyDescent="0.2">
      <c r="Q105" s="138" t="s">
        <v>213</v>
      </c>
      <c r="R105" s="187" t="s">
        <v>35</v>
      </c>
      <c r="S105" s="139"/>
      <c r="T105" s="139" t="s">
        <v>49</v>
      </c>
      <c r="U105" s="139" t="str">
        <f t="shared" si="2"/>
        <v>内窓単板金属木複合製</v>
      </c>
      <c r="V105" s="197">
        <v>0.64924999999999988</v>
      </c>
      <c r="W105" s="195">
        <v>0.7</v>
      </c>
      <c r="X105" s="201">
        <v>0.7</v>
      </c>
    </row>
    <row r="106" spans="17:24" x14ac:dyDescent="0.15">
      <c r="Q106" s="189" t="s">
        <v>213</v>
      </c>
      <c r="R106" s="186" t="s">
        <v>36</v>
      </c>
      <c r="S106" s="141" t="s">
        <v>85</v>
      </c>
      <c r="T106" s="14" t="s">
        <v>50</v>
      </c>
      <c r="U106" s="190" t="str">
        <f t="shared" si="2"/>
        <v>内窓ダブルLow－E三層複層日射取得型金属製</v>
      </c>
      <c r="V106" s="198">
        <v>0.39882499999999999</v>
      </c>
      <c r="W106" s="194">
        <v>0.43</v>
      </c>
      <c r="X106" s="202">
        <v>0.7</v>
      </c>
    </row>
    <row r="107" spans="17:24" x14ac:dyDescent="0.15">
      <c r="Q107" s="137" t="s">
        <v>213</v>
      </c>
      <c r="R107" s="185" t="s">
        <v>36</v>
      </c>
      <c r="S107" s="7" t="s">
        <v>84</v>
      </c>
      <c r="T107" s="7" t="s">
        <v>183</v>
      </c>
      <c r="U107" s="7" t="str">
        <f t="shared" si="2"/>
        <v>内窓ダブルLow－E三層複層日射遮蔽型金属製</v>
      </c>
      <c r="V107" s="191">
        <v>0.24115</v>
      </c>
      <c r="W107" s="193">
        <v>0.26</v>
      </c>
      <c r="X107" s="200">
        <v>0.7</v>
      </c>
    </row>
    <row r="108" spans="17:24" x14ac:dyDescent="0.15">
      <c r="Q108" s="137" t="s">
        <v>213</v>
      </c>
      <c r="R108" s="185" t="s">
        <v>37</v>
      </c>
      <c r="S108" s="7" t="s">
        <v>85</v>
      </c>
      <c r="T108" s="7" t="s">
        <v>183</v>
      </c>
      <c r="U108" s="7" t="str">
        <f t="shared" si="2"/>
        <v>内窓Low-E三層複層日射取得型金属製</v>
      </c>
      <c r="V108" s="191">
        <v>0.43592499999999995</v>
      </c>
      <c r="W108" s="193">
        <v>0.47</v>
      </c>
      <c r="X108" s="200">
        <v>0.7</v>
      </c>
    </row>
    <row r="109" spans="17:24" x14ac:dyDescent="0.15">
      <c r="Q109" s="137" t="s">
        <v>213</v>
      </c>
      <c r="R109" s="185" t="s">
        <v>37</v>
      </c>
      <c r="S109" s="7" t="s">
        <v>84</v>
      </c>
      <c r="T109" s="7" t="s">
        <v>183</v>
      </c>
      <c r="U109" s="7" t="str">
        <f t="shared" si="2"/>
        <v>内窓Low-E三層複層日射遮蔽型金属製</v>
      </c>
      <c r="V109" s="191">
        <v>0.27825</v>
      </c>
      <c r="W109" s="193">
        <v>0.3</v>
      </c>
      <c r="X109" s="200">
        <v>0.7</v>
      </c>
    </row>
    <row r="110" spans="17:24" x14ac:dyDescent="0.15">
      <c r="Q110" s="137" t="s">
        <v>213</v>
      </c>
      <c r="R110" s="185" t="s">
        <v>38</v>
      </c>
      <c r="S110" s="7"/>
      <c r="T110" s="7" t="s">
        <v>183</v>
      </c>
      <c r="U110" s="7" t="str">
        <f t="shared" si="2"/>
        <v>内窓三層複層金属製</v>
      </c>
      <c r="V110" s="191">
        <v>0.53794999999999993</v>
      </c>
      <c r="W110" s="193">
        <v>0.57999999999999996</v>
      </c>
      <c r="X110" s="200">
        <v>0.7</v>
      </c>
    </row>
    <row r="111" spans="17:24" x14ac:dyDescent="0.15">
      <c r="Q111" s="137" t="s">
        <v>213</v>
      </c>
      <c r="R111" s="185" t="s">
        <v>71</v>
      </c>
      <c r="S111" s="7" t="s">
        <v>85</v>
      </c>
      <c r="T111" s="7" t="s">
        <v>183</v>
      </c>
      <c r="U111" s="7" t="str">
        <f t="shared" si="2"/>
        <v>内窓Low-E複層日射取得型金属製</v>
      </c>
      <c r="V111" s="191">
        <v>0.47302499999999997</v>
      </c>
      <c r="W111" s="193">
        <v>0.51</v>
      </c>
      <c r="X111" s="200">
        <v>0.7</v>
      </c>
    </row>
    <row r="112" spans="17:24" x14ac:dyDescent="0.15">
      <c r="Q112" s="137" t="s">
        <v>213</v>
      </c>
      <c r="R112" s="185" t="s">
        <v>71</v>
      </c>
      <c r="S112" s="7" t="s">
        <v>84</v>
      </c>
      <c r="T112" s="7" t="s">
        <v>183</v>
      </c>
      <c r="U112" s="7" t="str">
        <f t="shared" si="2"/>
        <v>内窓Low-E複層日射遮蔽型金属製</v>
      </c>
      <c r="V112" s="191">
        <v>0.29679999999999995</v>
      </c>
      <c r="W112" s="193">
        <v>0.32</v>
      </c>
      <c r="X112" s="200">
        <v>0.7</v>
      </c>
    </row>
    <row r="113" spans="17:24" x14ac:dyDescent="0.15">
      <c r="Q113" s="137" t="s">
        <v>213</v>
      </c>
      <c r="R113" s="185" t="s">
        <v>34</v>
      </c>
      <c r="S113" s="7"/>
      <c r="T113" s="7" t="s">
        <v>183</v>
      </c>
      <c r="U113" s="7" t="str">
        <f t="shared" si="2"/>
        <v>内窓複層金属製</v>
      </c>
      <c r="V113" s="191">
        <v>0.58432499999999998</v>
      </c>
      <c r="W113" s="193">
        <v>0.63</v>
      </c>
      <c r="X113" s="200">
        <v>0.7</v>
      </c>
    </row>
    <row r="114" spans="17:24" ht="17.25" thickBot="1" x14ac:dyDescent="0.2">
      <c r="Q114" s="138" t="s">
        <v>213</v>
      </c>
      <c r="R114" s="187" t="s">
        <v>35</v>
      </c>
      <c r="S114" s="139"/>
      <c r="T114" s="139" t="s">
        <v>183</v>
      </c>
      <c r="U114" s="139" t="str">
        <f t="shared" si="2"/>
        <v>内窓単板金属製</v>
      </c>
      <c r="V114" s="197">
        <v>0.64924999999999988</v>
      </c>
      <c r="W114" s="195">
        <v>0.7</v>
      </c>
      <c r="X114" s="201">
        <v>0.7</v>
      </c>
    </row>
  </sheetData>
  <phoneticPr fontId="11"/>
  <pageMargins left="0.7" right="0.7" top="0.75" bottom="0.75" header="0.3" footer="0.3"/>
  <pageSetup paperSize="9" scale="26"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D3EEE03A15A74CAD077129C21000EB" ma:contentTypeVersion="11" ma:contentTypeDescription="新しいドキュメントを作成します。" ma:contentTypeScope="" ma:versionID="92ba5e60049cea4b571c9e4136a12fe9">
  <xsd:schema xmlns:xsd="http://www.w3.org/2001/XMLSchema" xmlns:xs="http://www.w3.org/2001/XMLSchema" xmlns:p="http://schemas.microsoft.com/office/2006/metadata/properties" xmlns:ns2="e8158343-1a93-4d09-94d4-4b093c780678" xmlns:ns3="764ba899-10c4-4f38-a8c6-d1438c634610" targetNamespace="http://schemas.microsoft.com/office/2006/metadata/properties" ma:root="true" ma:fieldsID="29576d48f4b3ba42ce08b56484571d95" ns2:_="" ns3:_="">
    <xsd:import namespace="e8158343-1a93-4d09-94d4-4b093c780678"/>
    <xsd:import namespace="764ba899-10c4-4f38-a8c6-d1438c6346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158343-1a93-4d09-94d4-4b093c780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4f350e5-5ca2-406b-a649-80dd3726bd7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ba899-10c4-4f38-a8c6-d1438c6346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fdac403-abb4-48b5-b1bf-087af5b31542}" ma:internalName="TaxCatchAll" ma:showField="CatchAllData" ma:web="764ba899-10c4-4f38-a8c6-d1438c63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64ba899-10c4-4f38-a8c6-d1438c634610" xsi:nil="true"/>
    <lcf76f155ced4ddcb4097134ff3c332f xmlns="e8158343-1a93-4d09-94d4-4b093c7806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33C5545-A9DF-47E3-B940-EE75BA218A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158343-1a93-4d09-94d4-4b093c780678"/>
    <ds:schemaRef ds:uri="764ba899-10c4-4f38-a8c6-d1438c63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226532-DE36-4A74-82BE-6B78118E5DB2}">
  <ds:schemaRefs>
    <ds:schemaRef ds:uri="http://schemas.microsoft.com/sharepoint/v3/contenttype/forms"/>
  </ds:schemaRefs>
</ds:datastoreItem>
</file>

<file path=customXml/itemProps3.xml><?xml version="1.0" encoding="utf-8"?>
<ds:datastoreItem xmlns:ds="http://schemas.openxmlformats.org/officeDocument/2006/customXml" ds:itemID="{0D8092F8-B11F-4D70-9DE2-0BE5225DEEDD}">
  <ds:schemaRef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http://purl.org/dc/terms/"/>
    <ds:schemaRef ds:uri="764ba899-10c4-4f38-a8c6-d1438c634610"/>
    <ds:schemaRef ds:uri="e8158343-1a93-4d09-94d4-4b093c780678"/>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ご案内</vt:lpstr>
      <vt:lpstr>入力例</vt:lpstr>
      <vt:lpstr>【新規】</vt:lpstr>
      <vt:lpstr>【更新】 </vt:lpstr>
      <vt:lpstr>【削除】</vt:lpstr>
      <vt:lpstr>登録申請メールテンプレート</vt:lpstr>
      <vt:lpstr>基準値</vt:lpstr>
      <vt:lpstr>※編集不可※選択項目</vt:lpstr>
      <vt:lpstr>'【更新】 '!Print_Area</vt:lpstr>
      <vt:lpstr>【削除】!Print_Area</vt:lpstr>
      <vt:lpstr>【新規】!Print_Area</vt:lpstr>
      <vt:lpstr>ご案内!Print_Area</vt:lpstr>
      <vt:lpstr>基準値!Print_Area</vt:lpstr>
      <vt:lpstr>登録申請メールテンプレート!Print_Area</vt:lpstr>
      <vt:lpstr>入力例!Print_Area</vt:lpstr>
      <vt:lpstr>'【更新】 '!Print_Titles</vt:lpstr>
      <vt:lpstr>【削除】!Print_Titles</vt:lpstr>
      <vt:lpstr>【新規】!Print_Titles</vt:lpstr>
      <vt:lpstr>入力例!Print_Titles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2025-03-13T02:29:58Z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0x010100D1D3EEE03A15A74CAD077129C21000EB</vt:lpwstr>
  </property>
</Properties>
</file>