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G:\共有ドライブ\1部_ビルリノベ\102_R06年度補正\110_公募\05_申請者用簡易チェックシート\"/>
    </mc:Choice>
  </mc:AlternateContent>
  <xr:revisionPtr revIDLastSave="0" documentId="13_ncr:1_{08B563AA-130C-4022-AA78-7D62619E6C27}" xr6:coauthVersionLast="47" xr6:coauthVersionMax="47" xr10:uidLastSave="{00000000-0000-0000-0000-000000000000}"/>
  <workbookProtection workbookAlgorithmName="SHA-512" workbookHashValue="o66jCPrdgzMtPUdSDLXORhuoEI5anUlZmM/jTbd/+BAjajPu5pEtdPZJER2SamIIjUvrsoHNapLdIEobzKMpgA==" workbookSaltValue="2DtFAX98FL47ARsYy5zUkw==" workbookSpinCount="100000" lockStructure="1"/>
  <bookViews>
    <workbookView xWindow="-120" yWindow="-16320" windowWidth="29040" windowHeight="15720" xr2:uid="{BD067B71-D45A-4D78-BD37-CCA9850AD29D}"/>
  </bookViews>
  <sheets>
    <sheet name="チェックシート" sheetId="1" r:id="rId1"/>
    <sheet name="リスト等" sheetId="3" state="hidden" r:id="rId2"/>
  </sheets>
  <definedNames>
    <definedName name="_xlnm.Print_Area" localSheetId="0">チェックシート!$B$2:$Q$87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74" i="1" l="1"/>
  <c r="U44" i="1"/>
  <c r="S13" i="1"/>
  <c r="U13" i="1" a="1"/>
  <c r="U13" i="1" s="1"/>
  <c r="E16" i="1" s="1"/>
  <c r="U53" i="1"/>
  <c r="S53" i="1"/>
  <c r="S44" i="1"/>
  <c r="S42" i="1"/>
  <c r="S40" i="1"/>
  <c r="U26" i="1"/>
  <c r="S26" i="1"/>
  <c r="S21" i="1"/>
  <c r="U24" i="1"/>
  <c r="E46" i="1" l="1"/>
  <c r="U78" i="1"/>
  <c r="E78" i="1" s="1"/>
  <c r="U35" i="1"/>
  <c r="E35" i="1" s="1"/>
  <c r="S35" i="1"/>
  <c r="S60" i="1"/>
  <c r="S78" i="1" l="1"/>
  <c r="S74" i="1"/>
  <c r="S69" i="1"/>
  <c r="S64" i="1"/>
  <c r="S7" i="1"/>
  <c r="S50" i="1"/>
  <c r="S24" i="1"/>
  <c r="E27" i="1" s="1"/>
  <c r="I4" i="3"/>
  <c r="C4" i="3"/>
  <c r="K4" i="3"/>
  <c r="U69" i="1"/>
  <c r="E69" i="1" s="1"/>
  <c r="E74" i="1"/>
  <c r="U64" i="1"/>
  <c r="E64" i="1" s="1"/>
  <c r="U60" i="1"/>
  <c r="E60" i="1" s="1"/>
  <c r="U7" i="1"/>
  <c r="E7" i="1" s="1"/>
  <c r="U50" i="1"/>
  <c r="E54" i="1" s="1"/>
  <c r="G84"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<sst xmlns="http://schemas.openxmlformats.org/spreadsheetml/2006/main" count="118" uniqueCount="111">
  <si>
    <t>脱炭素ビルリノベ事業簡易チェックシート</t>
    <rPh sb="0" eb="3">
      <t>ダツタンソ</t>
    </rPh>
    <rPh sb="8" eb="10">
      <t>ジギョウ</t>
    </rPh>
    <rPh sb="10" eb="12">
      <t>カンイ</t>
    </rPh>
    <phoneticPr fontId="1"/>
  </si>
  <si>
    <t>脱炭素ビルリノベ事業は、「断熱材」「断熱窓」「高効率空調」「制御機能付きLED照明器具」「業務用給湯器」「BEMS（エネルギー管理システム）」の導入を支援し、業務用ビルの脱炭素化を促進するための事業です。このチェックシートは、業務用ビルの脱炭素改修をお考えの皆さまが、脱炭素ビルリノベ事業補助金の対象となるかどうかを簡易的に判定するためのシートです。
黄色のセルにブルダウンまたはチェックボックスにチェックしてご回答ください。回答後、以下のように表示されます。
・注意事項：黄色セルに入力された内容に対して、補足事項が黒字で表示されます。
・補助対象外の場合：対象外となる理由が赤字で表示されます。
判定結果は、脱炭素ビルリノベ事業補助金の申請対象となるかどうかを確認するための参考情報としてご活用ください。補助金の詳細や申請に関する具体的な条件については、必ず事業概要や公募要領をご確認いただきますようお願いいたします。</t>
  </si>
  <si>
    <t>空欄確認</t>
    <rPh sb="0" eb="2">
      <t>クウラン</t>
    </rPh>
    <rPh sb="2" eb="4">
      <t>カクニン</t>
    </rPh>
    <phoneticPr fontId="1"/>
  </si>
  <si>
    <t>判定</t>
    <rPh sb="0" eb="2">
      <t>ハンテイ</t>
    </rPh>
    <phoneticPr fontId="1"/>
  </si>
  <si>
    <r>
      <t>※補助対象となる建築物の用途は、</t>
    </r>
    <r>
      <rPr>
        <u/>
        <sz val="11"/>
        <color theme="1"/>
        <rFont val="游ゴシック"/>
        <family val="3"/>
        <charset val="128"/>
        <scheme val="minor"/>
      </rPr>
      <t>①事務所等、②ホテル等、③病院等、④百貨店等、⑤学校等、⑥飲食店等、⑦集会所等（図書館、体育館、映画館）、①～⑦に類する用途とSIIが判断した建築物</t>
    </r>
    <r>
      <rPr>
        <sz val="11"/>
        <color theme="1"/>
        <rFont val="游ゴシック"/>
        <family val="2"/>
        <charset val="128"/>
        <scheme val="minor"/>
      </rPr>
      <t>が補助対象となります。</t>
    </r>
    <rPh sb="1" eb="5">
      <t>ホジョタイショウ</t>
    </rPh>
    <rPh sb="8" eb="11">
      <t>ケンチクブツ</t>
    </rPh>
    <rPh sb="12" eb="14">
      <t>ヨウト</t>
    </rPh>
    <rPh sb="87" eb="90">
      <t>ケンチクブツ</t>
    </rPh>
    <rPh sb="91" eb="95">
      <t>ホジョタイショウ</t>
    </rPh>
    <phoneticPr fontId="1"/>
  </si>
  <si>
    <t>断熱材</t>
    <rPh sb="0" eb="3">
      <t>ダンネツザイ</t>
    </rPh>
    <phoneticPr fontId="1"/>
  </si>
  <si>
    <t>断熱窓</t>
    <rPh sb="0" eb="3">
      <t>ダンネツマド</t>
    </rPh>
    <phoneticPr fontId="1"/>
  </si>
  <si>
    <t>高効率空調</t>
    <rPh sb="0" eb="5">
      <t>コウコウリツクウチョウ</t>
    </rPh>
    <phoneticPr fontId="1"/>
  </si>
  <si>
    <t>制御機能付きLED照明器具</t>
    <rPh sb="0" eb="5">
      <t>セイギョキノウツ</t>
    </rPh>
    <rPh sb="9" eb="13">
      <t>ショウメイキグ</t>
    </rPh>
    <phoneticPr fontId="1"/>
  </si>
  <si>
    <t>業務用給湯器</t>
    <rPh sb="0" eb="6">
      <t>ギョウムヨウキュウトウキ</t>
    </rPh>
    <phoneticPr fontId="1"/>
  </si>
  <si>
    <t>BEMS（エネルギー管理システム）</t>
    <rPh sb="10" eb="12">
      <t>カンリ</t>
    </rPh>
    <phoneticPr fontId="1"/>
  </si>
  <si>
    <t>※故障した製品に対して改修する部分は補助対象外となります。</t>
    <rPh sb="1" eb="3">
      <t>コショウ</t>
    </rPh>
    <rPh sb="5" eb="7">
      <t>セイヒン</t>
    </rPh>
    <rPh sb="8" eb="9">
      <t>タイ</t>
    </rPh>
    <rPh sb="11" eb="13">
      <t>カイシュウ</t>
    </rPh>
    <rPh sb="15" eb="17">
      <t>ブブン</t>
    </rPh>
    <rPh sb="18" eb="23">
      <t>ホジョタイショウガイ</t>
    </rPh>
    <phoneticPr fontId="1"/>
  </si>
  <si>
    <r>
      <t>※原則、</t>
    </r>
    <r>
      <rPr>
        <u/>
        <sz val="11"/>
        <color theme="1"/>
        <rFont val="游ゴシック"/>
        <family val="3"/>
        <charset val="128"/>
        <scheme val="minor"/>
      </rPr>
      <t>申請者は建築物と設備の所有者</t>
    </r>
    <r>
      <rPr>
        <sz val="11"/>
        <color theme="1"/>
        <rFont val="游ゴシック"/>
        <family val="2"/>
        <charset val="128"/>
        <scheme val="minor"/>
      </rPr>
      <t>とします。</t>
    </r>
    <rPh sb="1" eb="3">
      <t>ゲンソク</t>
    </rPh>
    <rPh sb="4" eb="7">
      <t>シンセイシャ</t>
    </rPh>
    <rPh sb="12" eb="14">
      <t>セツビ</t>
    </rPh>
    <rPh sb="15" eb="18">
      <t>ショユウシャ</t>
    </rPh>
    <phoneticPr fontId="1"/>
  </si>
  <si>
    <r>
      <t>※所有者が</t>
    </r>
    <r>
      <rPr>
        <u/>
        <sz val="11"/>
        <color theme="1"/>
        <rFont val="游ゴシック"/>
        <family val="3"/>
        <charset val="128"/>
        <scheme val="minor"/>
      </rPr>
      <t>複数名いる場合は、原則全員の共同申請</t>
    </r>
    <r>
      <rPr>
        <sz val="11"/>
        <color theme="1"/>
        <rFont val="游ゴシック"/>
        <family val="2"/>
        <charset val="128"/>
        <scheme val="minor"/>
      </rPr>
      <t>としてください。テナントが設備所有者の場合、建築物所有者と共同申請いただくことで申請が可能です。</t>
    </r>
    <rPh sb="1" eb="4">
      <t>ショユウシャ</t>
    </rPh>
    <rPh sb="5" eb="7">
      <t>フクスウ</t>
    </rPh>
    <rPh sb="7" eb="8">
      <t>メイ</t>
    </rPh>
    <rPh sb="10" eb="12">
      <t>バアイ</t>
    </rPh>
    <rPh sb="14" eb="18">
      <t>ゲンソクゼンイン</t>
    </rPh>
    <rPh sb="19" eb="23">
      <t>キョウドウシンセイ</t>
    </rPh>
    <rPh sb="36" eb="41">
      <t>セツビショユウシャ</t>
    </rPh>
    <rPh sb="42" eb="44">
      <t>バアイ</t>
    </rPh>
    <rPh sb="52" eb="54">
      <t>キョウドウ</t>
    </rPh>
    <rPh sb="54" eb="56">
      <t>シンセイ</t>
    </rPh>
    <rPh sb="63" eb="65">
      <t>シンセイ</t>
    </rPh>
    <rPh sb="66" eb="68">
      <t>カノウ</t>
    </rPh>
    <phoneticPr fontId="1"/>
  </si>
  <si>
    <t>※区分所有の場合はSIIに相談してください。</t>
    <phoneticPr fontId="1"/>
  </si>
  <si>
    <t>民間企業</t>
    <rPh sb="0" eb="4">
      <t>ミンカンキギョウ</t>
    </rPh>
    <phoneticPr fontId="1"/>
  </si>
  <si>
    <t>個人事業主</t>
    <rPh sb="0" eb="5">
      <t>コジンジギョウヌシ</t>
    </rPh>
    <phoneticPr fontId="1"/>
  </si>
  <si>
    <t>独立行政法人</t>
    <rPh sb="0" eb="6">
      <t>ドクリツギョウセイホウジン</t>
    </rPh>
    <phoneticPr fontId="1"/>
  </si>
  <si>
    <t>地方独立法人</t>
    <rPh sb="0" eb="6">
      <t>チホウドクリツホウジン</t>
    </rPh>
    <phoneticPr fontId="1"/>
  </si>
  <si>
    <t>国立大学法人・公立大学法人・学校法人</t>
    <rPh sb="0" eb="6">
      <t>コクリツダイガクホウジン</t>
    </rPh>
    <rPh sb="7" eb="13">
      <t>コウリツダイガクホウジン</t>
    </rPh>
    <rPh sb="14" eb="18">
      <t>ガッコウホウジン</t>
    </rPh>
    <phoneticPr fontId="1"/>
  </si>
  <si>
    <t>社会福祉法人</t>
    <rPh sb="0" eb="6">
      <t>シャカイフクシホウジン</t>
    </rPh>
    <phoneticPr fontId="1"/>
  </si>
  <si>
    <t>医療法人</t>
    <rPh sb="0" eb="4">
      <t>イリョウホウジン</t>
    </rPh>
    <phoneticPr fontId="1"/>
  </si>
  <si>
    <t>一般社団法人・一般財団法人及び公益社団法人・公益財団法人</t>
    <phoneticPr fontId="1"/>
  </si>
  <si>
    <t>地方公共団体</t>
  </si>
  <si>
    <t>個人</t>
    <rPh sb="0" eb="2">
      <t>コジン</t>
    </rPh>
    <phoneticPr fontId="1"/>
  </si>
  <si>
    <t>法人格のない管理組合</t>
    <rPh sb="0" eb="3">
      <t>ホウジンカク</t>
    </rPh>
    <rPh sb="6" eb="10">
      <t>カンリクミアイ</t>
    </rPh>
    <phoneticPr fontId="1"/>
  </si>
  <si>
    <t>その他</t>
    <rPh sb="2" eb="3">
      <t>タ</t>
    </rPh>
    <phoneticPr fontId="1"/>
  </si>
  <si>
    <t>※事業完了後、エネルギー（電力・ガス・灯油等）の使用量とBEMSの計測データを5年間報告する必要があります。</t>
    <rPh sb="1" eb="6">
      <t>ジギョウカンリョウゴ</t>
    </rPh>
    <rPh sb="13" eb="15">
      <t>デンリョク</t>
    </rPh>
    <rPh sb="19" eb="22">
      <t>トウユナド</t>
    </rPh>
    <rPh sb="24" eb="26">
      <t>シヨウ</t>
    </rPh>
    <rPh sb="26" eb="27">
      <t>リョウ</t>
    </rPh>
    <rPh sb="33" eb="35">
      <t>ケイソク</t>
    </rPh>
    <rPh sb="40" eb="42">
      <t>ネンカン</t>
    </rPh>
    <rPh sb="42" eb="44">
      <t>ホウコク</t>
    </rPh>
    <rPh sb="46" eb="48">
      <t>ヒツヨウ</t>
    </rPh>
    <phoneticPr fontId="1"/>
  </si>
  <si>
    <t>リスト</t>
    <phoneticPr fontId="1"/>
  </si>
  <si>
    <t>設問</t>
    <rPh sb="0" eb="2">
      <t>セツモン</t>
    </rPh>
    <phoneticPr fontId="1"/>
  </si>
  <si>
    <t>はい、いいえの設問</t>
    <rPh sb="7" eb="9">
      <t>セツモン</t>
    </rPh>
    <phoneticPr fontId="1"/>
  </si>
  <si>
    <t>①事務所等</t>
    <rPh sb="1" eb="4">
      <t>ジムショ</t>
    </rPh>
    <rPh sb="4" eb="5">
      <t>ナド</t>
    </rPh>
    <phoneticPr fontId="1"/>
  </si>
  <si>
    <t>①はい</t>
    <phoneticPr fontId="1"/>
  </si>
  <si>
    <t>②ホテル等</t>
    <rPh sb="4" eb="5">
      <t>ナド</t>
    </rPh>
    <phoneticPr fontId="1"/>
  </si>
  <si>
    <t>②いいえ</t>
    <phoneticPr fontId="1"/>
  </si>
  <si>
    <t>③病院等</t>
    <rPh sb="1" eb="3">
      <t>ビョウイン</t>
    </rPh>
    <rPh sb="3" eb="4">
      <t>ナド</t>
    </rPh>
    <phoneticPr fontId="1"/>
  </si>
  <si>
    <t>③旧耐震基準の建築物でない</t>
    <phoneticPr fontId="1"/>
  </si>
  <si>
    <t>④百貨店等</t>
    <rPh sb="1" eb="4">
      <t>ヒャッカテン</t>
    </rPh>
    <rPh sb="4" eb="5">
      <t>ナド</t>
    </rPh>
    <phoneticPr fontId="1"/>
  </si>
  <si>
    <t>⑤学校等</t>
    <rPh sb="1" eb="3">
      <t>ガッコウ</t>
    </rPh>
    <rPh sb="3" eb="4">
      <t>ナド</t>
    </rPh>
    <phoneticPr fontId="1"/>
  </si>
  <si>
    <t>⑥飲食店等</t>
    <rPh sb="1" eb="4">
      <t>インショクテン</t>
    </rPh>
    <rPh sb="4" eb="5">
      <t>ナド</t>
    </rPh>
    <phoneticPr fontId="1"/>
  </si>
  <si>
    <r>
      <t>⑦集会所等</t>
    </r>
    <r>
      <rPr>
        <sz val="10"/>
        <color theme="1"/>
        <rFont val="游ゴシック"/>
        <family val="3"/>
        <charset val="128"/>
        <scheme val="minor"/>
      </rPr>
      <t>（図書館、体育館、映画館）</t>
    </r>
    <rPh sb="1" eb="4">
      <t>シュウカイジョ</t>
    </rPh>
    <rPh sb="4" eb="5">
      <t>ナド</t>
    </rPh>
    <rPh sb="6" eb="9">
      <t>トショカン</t>
    </rPh>
    <rPh sb="10" eb="13">
      <t>タイイクカン</t>
    </rPh>
    <rPh sb="14" eb="17">
      <t>エイガカン</t>
    </rPh>
    <phoneticPr fontId="1"/>
  </si>
  <si>
    <t>⑧その他</t>
    <rPh sb="3" eb="4">
      <t>タ</t>
    </rPh>
    <phoneticPr fontId="1"/>
  </si>
  <si>
    <t>対象外</t>
    <rPh sb="0" eb="3">
      <t>タイショウガイ</t>
    </rPh>
    <phoneticPr fontId="1"/>
  </si>
  <si>
    <t>対象</t>
    <rPh sb="0" eb="2">
      <t>タイショウ</t>
    </rPh>
    <phoneticPr fontId="1"/>
  </si>
  <si>
    <t>簡易判定結果では補助要件を満たしています。</t>
    <rPh sb="0" eb="2">
      <t>カンイ</t>
    </rPh>
    <rPh sb="2" eb="6">
      <t>ハンテイケッカ</t>
    </rPh>
    <rPh sb="8" eb="12">
      <t>ホジョヨウケン</t>
    </rPh>
    <rPh sb="13" eb="14">
      <t>ミ</t>
    </rPh>
    <phoneticPr fontId="2"/>
  </si>
  <si>
    <t>空欄あり</t>
    <rPh sb="0" eb="2">
      <t>クウラン</t>
    </rPh>
    <phoneticPr fontId="1"/>
  </si>
  <si>
    <t>①改修を伴う増築</t>
    <rPh sb="1" eb="3">
      <t>カイシュウ</t>
    </rPh>
    <rPh sb="4" eb="5">
      <t>トモナ</t>
    </rPh>
    <rPh sb="6" eb="8">
      <t>ゾウチク</t>
    </rPh>
    <phoneticPr fontId="1"/>
  </si>
  <si>
    <t>②改修を伴わない増築</t>
    <rPh sb="1" eb="3">
      <t>カイシュウ</t>
    </rPh>
    <rPh sb="4" eb="5">
      <t>トモナ</t>
    </rPh>
    <rPh sb="8" eb="10">
      <t>ゾウチク</t>
    </rPh>
    <phoneticPr fontId="1"/>
  </si>
  <si>
    <t>③改修のみ</t>
    <rPh sb="1" eb="3">
      <t>カイシュウ</t>
    </rPh>
    <phoneticPr fontId="1"/>
  </si>
  <si>
    <t>※「a. 民間企業」のうち地球温暖化対策推進法に基づく算定・報告・公表制度によって公表された２０２１年度CO2排出量が２０万ｔ以上の民間企業については、CO2排出削減のための取組の実施について表明することが必要です。詳細は公募要領P11 をご覧ください。（公募要領：https://bl-renos.jp/r6/assets/file/about/r6h_kouboyouryou_ver2.0.pdf）</t>
    <rPh sb="96" eb="98">
      <t>ヒョウメイ</t>
    </rPh>
    <rPh sb="103" eb="105">
      <t>ヒツヨウ</t>
    </rPh>
    <rPh sb="108" eb="110">
      <t>ショウサイ</t>
    </rPh>
    <rPh sb="111" eb="115">
      <t>コウボヨウリョウ</t>
    </rPh>
    <rPh sb="121" eb="122">
      <t>ラン</t>
    </rPh>
    <rPh sb="128" eb="132">
      <t>コウボヨウリョウ</t>
    </rPh>
    <phoneticPr fontId="1"/>
  </si>
  <si>
    <t>3-1</t>
    <phoneticPr fontId="1"/>
  </si>
  <si>
    <t>3-2</t>
    <phoneticPr fontId="1"/>
  </si>
  <si>
    <t>4</t>
    <phoneticPr fontId="1"/>
  </si>
  <si>
    <t>5-1</t>
    <phoneticPr fontId="1"/>
  </si>
  <si>
    <t>5-2</t>
    <phoneticPr fontId="1"/>
  </si>
  <si>
    <t>3-3</t>
    <phoneticPr fontId="1"/>
  </si>
  <si>
    <t>6-1</t>
    <phoneticPr fontId="1"/>
  </si>
  <si>
    <t>6-2</t>
    <phoneticPr fontId="1"/>
  </si>
  <si>
    <t>7</t>
    <phoneticPr fontId="1"/>
  </si>
  <si>
    <t>8</t>
    <phoneticPr fontId="1"/>
  </si>
  <si>
    <t>9</t>
    <phoneticPr fontId="1"/>
  </si>
  <si>
    <t>10</t>
    <phoneticPr fontId="1"/>
  </si>
  <si>
    <t>11</t>
    <phoneticPr fontId="1"/>
  </si>
  <si>
    <t>5-3</t>
    <phoneticPr fontId="1"/>
  </si>
  <si>
    <t>①2025年度</t>
    <rPh sb="5" eb="7">
      <t>ネンド</t>
    </rPh>
    <phoneticPr fontId="1"/>
  </si>
  <si>
    <t>②2026年度</t>
    <rPh sb="5" eb="7">
      <t>ネンド</t>
    </rPh>
    <phoneticPr fontId="1"/>
  </si>
  <si>
    <t>③2027年度</t>
    <rPh sb="5" eb="7">
      <t>ネンド</t>
    </rPh>
    <phoneticPr fontId="1"/>
  </si>
  <si>
    <t>④2028年度以降</t>
    <rPh sb="5" eb="9">
      <t>ネンドイコウ</t>
    </rPh>
    <phoneticPr fontId="1"/>
  </si>
  <si>
    <t>⑤未定</t>
    <rPh sb="1" eb="3">
      <t>ミテイ</t>
    </rPh>
    <phoneticPr fontId="1"/>
  </si>
  <si>
    <t>最終判定コメント</t>
    <rPh sb="0" eb="2">
      <t>サイシュウ</t>
    </rPh>
    <rPh sb="2" eb="4">
      <t>ハンテイ</t>
    </rPh>
    <phoneticPr fontId="1"/>
  </si>
  <si>
    <t>各設問判定コメント</t>
    <rPh sb="0" eb="3">
      <t>カクセツモン</t>
    </rPh>
    <rPh sb="3" eb="5">
      <t>ハンテイ</t>
    </rPh>
    <phoneticPr fontId="1"/>
  </si>
  <si>
    <t>対象</t>
    <rPh sb="0" eb="2">
      <t>タイショウ</t>
    </rPh>
    <phoneticPr fontId="1"/>
  </si>
  <si>
    <t>対象外</t>
    <rPh sb="0" eb="3">
      <t>タイショウガイ</t>
    </rPh>
    <phoneticPr fontId="1"/>
  </si>
  <si>
    <t>※本事業は複数年度（3年度以内）で実施することが可能です。
※3か年で行う場合でも、2028年1月末までに事業を完了させる必要があります。</t>
    <rPh sb="1" eb="4">
      <t>ホンジギョウ</t>
    </rPh>
    <rPh sb="5" eb="9">
      <t>フクスウネンド</t>
    </rPh>
    <rPh sb="11" eb="13">
      <t>ネンド</t>
    </rPh>
    <rPh sb="13" eb="15">
      <t>イナイ</t>
    </rPh>
    <rPh sb="17" eb="19">
      <t>ジッシ</t>
    </rPh>
    <rPh sb="24" eb="26">
      <t>カノウ</t>
    </rPh>
    <rPh sb="33" eb="34">
      <t>ネン</t>
    </rPh>
    <phoneticPr fontId="1"/>
  </si>
  <si>
    <t>１</t>
    <phoneticPr fontId="1"/>
  </si>
  <si>
    <t>２</t>
    <phoneticPr fontId="1"/>
  </si>
  <si>
    <t>あなたは以下のいずれに該当しますか。（共同申請を予定している場合は全ての申請者についてご選択ください）</t>
    <rPh sb="4" eb="6">
      <t>イカ</t>
    </rPh>
    <rPh sb="11" eb="13">
      <t>ガイトウ</t>
    </rPh>
    <rPh sb="19" eb="21">
      <t>キョウドウ</t>
    </rPh>
    <rPh sb="21" eb="23">
      <t>シンセイ</t>
    </rPh>
    <rPh sb="24" eb="26">
      <t>ヨテイ</t>
    </rPh>
    <rPh sb="30" eb="32">
      <t>バアイ</t>
    </rPh>
    <rPh sb="33" eb="34">
      <t>スベ</t>
    </rPh>
    <rPh sb="36" eb="38">
      <t>シンセイ</t>
    </rPh>
    <rPh sb="38" eb="39">
      <t>シャ</t>
    </rPh>
    <rPh sb="39" eb="40">
      <t>ジョウシャ</t>
    </rPh>
    <rPh sb="44" eb="46">
      <t>センタク</t>
    </rPh>
    <phoneticPr fontId="1"/>
  </si>
  <si>
    <t>※改修する建築物が新耐震基準の耐震性を満たしていることが必要です。補助事業と同時に耐震改修工事を実施して耐震性を満たすこととなる場合は補助対象となります。</t>
    <rPh sb="1" eb="3">
      <t>カイシュウ</t>
    </rPh>
    <rPh sb="5" eb="8">
      <t>ケンチクブツ</t>
    </rPh>
    <rPh sb="9" eb="14">
      <t>シンタイシンキジュン</t>
    </rPh>
    <rPh sb="15" eb="18">
      <t>タイシンセイ</t>
    </rPh>
    <rPh sb="19" eb="20">
      <t>ミ</t>
    </rPh>
    <rPh sb="28" eb="30">
      <t>ヒツヨウ</t>
    </rPh>
    <rPh sb="33" eb="35">
      <t>ホジョ</t>
    </rPh>
    <rPh sb="35" eb="37">
      <t>ジギョウ</t>
    </rPh>
    <rPh sb="38" eb="40">
      <t>ドウジ</t>
    </rPh>
    <rPh sb="41" eb="47">
      <t>タイシンカイシュウコウジ</t>
    </rPh>
    <rPh sb="48" eb="50">
      <t>ジッシ</t>
    </rPh>
    <rPh sb="52" eb="55">
      <t>タイシンセイ</t>
    </rPh>
    <rPh sb="56" eb="57">
      <t>ミ</t>
    </rPh>
    <rPh sb="64" eb="66">
      <t>バアイ</t>
    </rPh>
    <rPh sb="67" eb="71">
      <t>ホジョタイショウ</t>
    </rPh>
    <phoneticPr fontId="1"/>
  </si>
  <si>
    <t>※個人、法人格のない管理組合、その他の場合、申請前に環境大臣の承認が必要ですので事前にSIIに相談して下さい。</t>
    <rPh sb="17" eb="18">
      <t>タ</t>
    </rPh>
    <rPh sb="19" eb="21">
      <t>バアイ</t>
    </rPh>
    <rPh sb="22" eb="24">
      <t>シンセイ</t>
    </rPh>
    <rPh sb="24" eb="25">
      <t>マエ</t>
    </rPh>
    <rPh sb="26" eb="30">
      <t>カンキョウダイジン</t>
    </rPh>
    <rPh sb="31" eb="33">
      <t>ショウニン</t>
    </rPh>
    <rPh sb="34" eb="36">
      <t>ヒツヨウ</t>
    </rPh>
    <rPh sb="40" eb="42">
      <t>ジゼン</t>
    </rPh>
    <rPh sb="47" eb="49">
      <t>ソウダン</t>
    </rPh>
    <phoneticPr fontId="1"/>
  </si>
  <si>
    <t>現状では補助対象とはならない可能性が高いです。赤字で示した要件を満たさない理由をご確認ください。</t>
    <rPh sb="0" eb="2">
      <t>ゲンジョウ</t>
    </rPh>
    <rPh sb="4" eb="6">
      <t>ホジョ</t>
    </rPh>
    <rPh sb="6" eb="8">
      <t>タイショウ</t>
    </rPh>
    <rPh sb="14" eb="17">
      <t>カノウセイ</t>
    </rPh>
    <rPh sb="18" eb="19">
      <t>タカ</t>
    </rPh>
    <rPh sb="23" eb="25">
      <t>アカジ</t>
    </rPh>
    <rPh sb="26" eb="27">
      <t>シメ</t>
    </rPh>
    <rPh sb="33" eb="35">
      <t>リユウ</t>
    </rPh>
    <rPh sb="37" eb="39">
      <t>カクニン</t>
    </rPh>
    <phoneticPr fontId="2"/>
  </si>
  <si>
    <t>回答欄が空欄になっている部分があります。</t>
    <rPh sb="0" eb="2">
      <t>カイトウ</t>
    </rPh>
    <rPh sb="2" eb="3">
      <t>ラン</t>
    </rPh>
    <rPh sb="4" eb="6">
      <t>クウラン</t>
    </rPh>
    <rPh sb="12" eb="14">
      <t>ブブン</t>
    </rPh>
    <phoneticPr fontId="1"/>
  </si>
  <si>
    <t>要件を満たしています。</t>
    <rPh sb="0" eb="2">
      <t>ヨウケン</t>
    </rPh>
    <rPh sb="3" eb="4">
      <t>ミ</t>
    </rPh>
    <phoneticPr fontId="1"/>
  </si>
  <si>
    <t>要件を満たしていません。</t>
    <rPh sb="0" eb="2">
      <t>ヨウケン</t>
    </rPh>
    <rPh sb="3" eb="4">
      <t>ミ</t>
    </rPh>
    <phoneticPr fontId="1"/>
  </si>
  <si>
    <t>あなたは改修を検討している建築物と改修予定の設備をどちらも所有していますか。</t>
    <rPh sb="4" eb="6">
      <t>カイシュウ</t>
    </rPh>
    <rPh sb="7" eb="9">
      <t>ケントウ</t>
    </rPh>
    <rPh sb="13" eb="16">
      <t>ケンチクブツ</t>
    </rPh>
    <rPh sb="17" eb="19">
      <t>カイシュウ</t>
    </rPh>
    <rPh sb="19" eb="21">
      <t>ヨテイ</t>
    </rPh>
    <rPh sb="22" eb="24">
      <t>セツビ</t>
    </rPh>
    <rPh sb="29" eb="31">
      <t>ショユウ</t>
    </rPh>
    <phoneticPr fontId="1"/>
  </si>
  <si>
    <t>改修する建築物は複数用途を含む建築物ですか。</t>
    <rPh sb="0" eb="2">
      <t>カイシュウ</t>
    </rPh>
    <rPh sb="4" eb="7">
      <t>ケンチクブツ</t>
    </rPh>
    <rPh sb="8" eb="12">
      <t>フクスウヨウト</t>
    </rPh>
    <rPh sb="13" eb="14">
      <t>フク</t>
    </rPh>
    <rPh sb="15" eb="18">
      <t>ケンチクブツ</t>
    </rPh>
    <phoneticPr fontId="1"/>
  </si>
  <si>
    <t>「複数用途を含む建築物の場合」のみ、この欄で「改修部分の用途」をご選択ください。⇒</t>
    <rPh sb="1" eb="5">
      <t>フクスウヨウト</t>
    </rPh>
    <rPh sb="6" eb="7">
      <t>フク</t>
    </rPh>
    <rPh sb="8" eb="11">
      <t>ケンチクブツ</t>
    </rPh>
    <rPh sb="12" eb="14">
      <t>バアイ</t>
    </rPh>
    <rPh sb="20" eb="21">
      <t>ラン</t>
    </rPh>
    <rPh sb="23" eb="27">
      <t>カイシュウブブン</t>
    </rPh>
    <rPh sb="28" eb="30">
      <t>ヨウト</t>
    </rPh>
    <rPh sb="33" eb="35">
      <t>センタク</t>
    </rPh>
    <phoneticPr fontId="1"/>
  </si>
  <si>
    <t>旧耐震基準が適用されている建築物（昭和56年5月31日までに建築確認を受けた建築物）ですか。</t>
    <rPh sb="0" eb="1">
      <t>キュウ</t>
    </rPh>
    <rPh sb="1" eb="3">
      <t>タイシン</t>
    </rPh>
    <rPh sb="3" eb="5">
      <t>キジュン</t>
    </rPh>
    <rPh sb="6" eb="8">
      <t>テキヨウ</t>
    </rPh>
    <rPh sb="13" eb="16">
      <t>ケンチクブツ</t>
    </rPh>
    <phoneticPr fontId="1"/>
  </si>
  <si>
    <t>耐震診断により新耐震基準を満たしていることが確認されていますか。</t>
    <rPh sb="0" eb="2">
      <t>タイシン</t>
    </rPh>
    <rPh sb="2" eb="4">
      <t>シンダン</t>
    </rPh>
    <rPh sb="7" eb="8">
      <t>シン</t>
    </rPh>
    <rPh sb="8" eb="10">
      <t>タイシン</t>
    </rPh>
    <rPh sb="10" eb="12">
      <t>キジュン</t>
    </rPh>
    <rPh sb="13" eb="14">
      <t>ミ</t>
    </rPh>
    <rPh sb="22" eb="24">
      <t>カクニン</t>
    </rPh>
    <phoneticPr fontId="1"/>
  </si>
  <si>
    <t>今回の改修工事と同時に耐震改修工事を行う予定ですか。</t>
    <rPh sb="0" eb="2">
      <t>コンカイ</t>
    </rPh>
    <rPh sb="3" eb="5">
      <t>カイシュウ</t>
    </rPh>
    <rPh sb="5" eb="7">
      <t>コウジ</t>
    </rPh>
    <rPh sb="8" eb="10">
      <t>ドウジ</t>
    </rPh>
    <rPh sb="11" eb="13">
      <t>タイシン</t>
    </rPh>
    <rPh sb="13" eb="15">
      <t>カイシュウ</t>
    </rPh>
    <rPh sb="15" eb="17">
      <t>コウジ</t>
    </rPh>
    <rPh sb="18" eb="19">
      <t>オコナ</t>
    </rPh>
    <rPh sb="20" eb="22">
      <t>ヨテイ</t>
    </rPh>
    <phoneticPr fontId="1"/>
  </si>
  <si>
    <t>導入を検討している設備は何ですか。(複数回答可）</t>
    <rPh sb="0" eb="2">
      <t>ドウニュウ</t>
    </rPh>
    <rPh sb="3" eb="5">
      <t>ケントウ</t>
    </rPh>
    <rPh sb="9" eb="11">
      <t>セツビ</t>
    </rPh>
    <rPh sb="12" eb="13">
      <t>ナン</t>
    </rPh>
    <rPh sb="18" eb="23">
      <t>フクスウカイトウカ</t>
    </rPh>
    <phoneticPr fontId="1"/>
  </si>
  <si>
    <t>BEMSを導入されない場合のみ、改修する建築物にBEMSがすでに導入されてますか。⇒</t>
    <rPh sb="5" eb="7">
      <t>ドウニュウ</t>
    </rPh>
    <rPh sb="11" eb="13">
      <t>バアイ</t>
    </rPh>
    <rPh sb="16" eb="18">
      <t>カイシュウ</t>
    </rPh>
    <rPh sb="20" eb="23">
      <t>ケンチクブツ</t>
    </rPh>
    <rPh sb="21" eb="22">
      <t>チク</t>
    </rPh>
    <rPh sb="22" eb="23">
      <t>ブツ</t>
    </rPh>
    <rPh sb="32" eb="34">
      <t>ドウニュウ</t>
    </rPh>
    <phoneticPr fontId="1"/>
  </si>
  <si>
    <t>断熱材、断熱窓は、自社で製造する製品の導入や自社施工での導入をお考えですか。</t>
    <rPh sb="0" eb="3">
      <t>ダンネツザイ</t>
    </rPh>
    <rPh sb="4" eb="7">
      <t>ダンネツマド</t>
    </rPh>
    <rPh sb="9" eb="11">
      <t>ジシャ</t>
    </rPh>
    <rPh sb="12" eb="14">
      <t>セイゾウ</t>
    </rPh>
    <rPh sb="16" eb="18">
      <t>セイヒン</t>
    </rPh>
    <rPh sb="19" eb="21">
      <t>ドウニュウ</t>
    </rPh>
    <rPh sb="22" eb="24">
      <t>ジシャ</t>
    </rPh>
    <rPh sb="24" eb="26">
      <t>セコウ</t>
    </rPh>
    <rPh sb="28" eb="30">
      <t>ドウニュウ</t>
    </rPh>
    <rPh sb="32" eb="33">
      <t>カンガ</t>
    </rPh>
    <phoneticPr fontId="1"/>
  </si>
  <si>
    <t>2024年4月～2025年3月のエネルギー（電力・ガス・灯油等）の使用量データ（利用明細等）を保存していますか。</t>
    <rPh sb="44" eb="45">
      <t>ナド</t>
    </rPh>
    <phoneticPr fontId="1"/>
  </si>
  <si>
    <t>事業完了はいつ頃をお考えですか。</t>
    <rPh sb="0" eb="4">
      <t>ジギョウカンリョウ</t>
    </rPh>
    <rPh sb="7" eb="8">
      <t>ゴロ</t>
    </rPh>
    <rPh sb="10" eb="11">
      <t>カンガ</t>
    </rPh>
    <phoneticPr fontId="1"/>
  </si>
  <si>
    <t>設問6-1で回答した本事業で導入を考えている設備等について、既に契約・発注等を行っていますか。</t>
    <rPh sb="0" eb="2">
      <t>セツモン</t>
    </rPh>
    <rPh sb="6" eb="8">
      <t>カイトウ</t>
    </rPh>
    <rPh sb="10" eb="11">
      <t>ホン</t>
    </rPh>
    <rPh sb="11" eb="13">
      <t>ジギョウ</t>
    </rPh>
    <rPh sb="14" eb="16">
      <t>ドウニュウ</t>
    </rPh>
    <rPh sb="17" eb="18">
      <t>カンガ</t>
    </rPh>
    <rPh sb="22" eb="24">
      <t>セツビ</t>
    </rPh>
    <rPh sb="24" eb="25">
      <t>ナド</t>
    </rPh>
    <rPh sb="30" eb="31">
      <t>スデ</t>
    </rPh>
    <rPh sb="32" eb="34">
      <t>ケイヤク</t>
    </rPh>
    <rPh sb="35" eb="37">
      <t>ハッチュウ</t>
    </rPh>
    <rPh sb="37" eb="38">
      <t>ナド</t>
    </rPh>
    <rPh sb="39" eb="40">
      <t>オコナ</t>
    </rPh>
    <phoneticPr fontId="1"/>
  </si>
  <si>
    <t>設問6-1で回答した本事業で導入を考えている設備等に対して別の補助金の併用をお考えですか。</t>
    <rPh sb="0" eb="2">
      <t>セツモン</t>
    </rPh>
    <rPh sb="6" eb="8">
      <t>カイトウ</t>
    </rPh>
    <rPh sb="10" eb="11">
      <t>ホン</t>
    </rPh>
    <rPh sb="11" eb="13">
      <t>ジギョウ</t>
    </rPh>
    <rPh sb="14" eb="16">
      <t>ドウニュウ</t>
    </rPh>
    <rPh sb="17" eb="18">
      <t>カンガ</t>
    </rPh>
    <rPh sb="22" eb="24">
      <t>セツビ</t>
    </rPh>
    <rPh sb="24" eb="25">
      <t>トウ</t>
    </rPh>
    <rPh sb="26" eb="27">
      <t>タイ</t>
    </rPh>
    <rPh sb="29" eb="30">
      <t>ベツ</t>
    </rPh>
    <rPh sb="31" eb="34">
      <t>ホジョキン</t>
    </rPh>
    <rPh sb="35" eb="37">
      <t>ヘイヨウ</t>
    </rPh>
    <rPh sb="39" eb="40">
      <t>カンガ</t>
    </rPh>
    <phoneticPr fontId="1"/>
  </si>
  <si>
    <t>改修する建築物の用途は何ですか。複数用途を含む建築物の場合は「主たる用途」を、用途変更を伴う場合は「用途変更後の用途」を教えてください。　　　　こちらで「建築物の用途」を選択してください。⇒</t>
    <rPh sb="0" eb="2">
      <t>カイシュウ</t>
    </rPh>
    <rPh sb="8" eb="10">
      <t>ヨウト</t>
    </rPh>
    <rPh sb="11" eb="12">
      <t>ナン</t>
    </rPh>
    <rPh sb="16" eb="18">
      <t>フクスウ</t>
    </rPh>
    <rPh sb="18" eb="20">
      <t>ヨウト</t>
    </rPh>
    <rPh sb="21" eb="22">
      <t>フク</t>
    </rPh>
    <rPh sb="23" eb="26">
      <t>ケンチクブツ</t>
    </rPh>
    <rPh sb="27" eb="29">
      <t>バアイ</t>
    </rPh>
    <rPh sb="31" eb="32">
      <t>シュ</t>
    </rPh>
    <rPh sb="34" eb="36">
      <t>ヨウト</t>
    </rPh>
    <rPh sb="39" eb="43">
      <t>ヨウトヘンコウ</t>
    </rPh>
    <rPh sb="44" eb="45">
      <t>トモナ</t>
    </rPh>
    <rPh sb="46" eb="48">
      <t>バアイ</t>
    </rPh>
    <rPh sb="50" eb="55">
      <t>ヨウトヘンコウゴ</t>
    </rPh>
    <rPh sb="56" eb="58">
      <t>ヨウト</t>
    </rPh>
    <rPh sb="60" eb="61">
      <t>オシ</t>
    </rPh>
    <rPh sb="77" eb="80">
      <t>ケンチクブツ</t>
    </rPh>
    <rPh sb="81" eb="83">
      <t>ヨウト</t>
    </rPh>
    <rPh sb="85" eb="87">
      <t>センタク</t>
    </rPh>
    <phoneticPr fontId="1"/>
  </si>
  <si>
    <r>
      <t>※</t>
    </r>
    <r>
      <rPr>
        <u/>
        <sz val="11"/>
        <color theme="1"/>
        <rFont val="游ゴシック"/>
        <family val="3"/>
        <charset val="128"/>
        <scheme val="minor"/>
      </rPr>
      <t>複数用途を含む建築物</t>
    </r>
    <r>
      <rPr>
        <sz val="11"/>
        <color theme="1"/>
        <rFont val="游ゴシック"/>
        <family val="2"/>
        <charset val="128"/>
        <scheme val="minor"/>
      </rPr>
      <t>の場合、</t>
    </r>
    <r>
      <rPr>
        <u/>
        <sz val="11"/>
        <color theme="1"/>
        <rFont val="游ゴシック"/>
        <family val="3"/>
        <charset val="128"/>
        <scheme val="minor"/>
      </rPr>
      <t>申請対象部分の用途及び建築物の主たる用途</t>
    </r>
    <r>
      <rPr>
        <sz val="11"/>
        <color theme="1"/>
        <rFont val="游ゴシック"/>
        <family val="2"/>
        <charset val="128"/>
        <scheme val="minor"/>
      </rPr>
      <t>が</t>
    </r>
    <r>
      <rPr>
        <u/>
        <sz val="11"/>
        <color theme="1"/>
        <rFont val="游ゴシック"/>
        <family val="3"/>
        <charset val="128"/>
        <scheme val="minor"/>
      </rPr>
      <t>補助対象用途の場合</t>
    </r>
    <r>
      <rPr>
        <sz val="11"/>
        <color theme="1"/>
        <rFont val="游ゴシック"/>
        <family val="2"/>
        <charset val="128"/>
        <scheme val="minor"/>
      </rPr>
      <t>に限り申請対象となります。</t>
    </r>
    <rPh sb="1" eb="3">
      <t>フクスウ</t>
    </rPh>
    <rPh sb="3" eb="5">
      <t>ヨウト</t>
    </rPh>
    <rPh sb="6" eb="7">
      <t>フク</t>
    </rPh>
    <rPh sb="8" eb="11">
      <t>ケンチクブツ</t>
    </rPh>
    <rPh sb="12" eb="14">
      <t>バアイ</t>
    </rPh>
    <rPh sb="15" eb="21">
      <t>シンセイタイショウブブン</t>
    </rPh>
    <rPh sb="22" eb="24">
      <t>ヨウト</t>
    </rPh>
    <rPh sb="24" eb="25">
      <t>オヨ</t>
    </rPh>
    <rPh sb="26" eb="29">
      <t>ケンチクブツ</t>
    </rPh>
    <rPh sb="30" eb="31">
      <t>シュ</t>
    </rPh>
    <rPh sb="33" eb="35">
      <t>ヨウト</t>
    </rPh>
    <rPh sb="36" eb="40">
      <t>ホジョタイショウ</t>
    </rPh>
    <rPh sb="40" eb="42">
      <t>ヨウト</t>
    </rPh>
    <rPh sb="43" eb="45">
      <t>バアイ</t>
    </rPh>
    <rPh sb="46" eb="47">
      <t>カギ</t>
    </rPh>
    <rPh sb="48" eb="52">
      <t>シンセイタイショウ</t>
    </rPh>
    <phoneticPr fontId="1"/>
  </si>
  <si>
    <t>※建築物用途変更を伴う改修の場合、用途変更後の主たる用途が補助対象建築物の場合は補助対象となります。</t>
    <rPh sb="6" eb="8">
      <t>ヘンコウ</t>
    </rPh>
    <rPh sb="9" eb="10">
      <t>トモナ</t>
    </rPh>
    <rPh sb="11" eb="13">
      <t>カイシュウ</t>
    </rPh>
    <rPh sb="14" eb="16">
      <t>バアイ</t>
    </rPh>
    <rPh sb="17" eb="22">
      <t>ヨウトヘンコウゴ</t>
    </rPh>
    <rPh sb="23" eb="24">
      <t>シュ</t>
    </rPh>
    <rPh sb="26" eb="28">
      <t>ヨウト</t>
    </rPh>
    <rPh sb="29" eb="36">
      <t>ホジョタイショウケンチクブツ</t>
    </rPh>
    <rPh sb="37" eb="39">
      <t>バアイ</t>
    </rPh>
    <rPh sb="40" eb="44">
      <t>ホジョタイショウ</t>
    </rPh>
    <phoneticPr fontId="1"/>
  </si>
  <si>
    <t>※増築は対象外ですが、改修を伴う増築の場合は改修部分のみが補助対象となります。</t>
    <rPh sb="1" eb="3">
      <t>ゾウチク</t>
    </rPh>
    <rPh sb="4" eb="7">
      <t>タイショウガイ</t>
    </rPh>
    <rPh sb="11" eb="13">
      <t>カイシュウ</t>
    </rPh>
    <rPh sb="14" eb="15">
      <t>トモナ</t>
    </rPh>
    <rPh sb="16" eb="18">
      <t>ゾウチク</t>
    </rPh>
    <phoneticPr fontId="1"/>
  </si>
  <si>
    <t>※増築は補助対象外です。改修を伴う増築の場合は改修部分のみが補助対象となります。</t>
    <rPh sb="1" eb="3">
      <t>ゾウチク</t>
    </rPh>
    <rPh sb="4" eb="9">
      <t>ホジョタイショウガイ</t>
    </rPh>
    <rPh sb="12" eb="14">
      <t>カイシュウ</t>
    </rPh>
    <rPh sb="15" eb="16">
      <t>トモナ</t>
    </rPh>
    <rPh sb="17" eb="19">
      <t>ゾウチク</t>
    </rPh>
    <rPh sb="23" eb="27">
      <t>カイシュウブブン</t>
    </rPh>
    <rPh sb="30" eb="34">
      <t>ホジョタイショウ</t>
    </rPh>
    <phoneticPr fontId="1"/>
  </si>
  <si>
    <t>※「高効率空調」、「制御機能付きLED照明器具」、「業務用給湯器」のいずれかを導入する必要があります。</t>
    <rPh sb="2" eb="7">
      <t>コウコウリツクウチョウ</t>
    </rPh>
    <rPh sb="10" eb="15">
      <t>セイギョキノウツ</t>
    </rPh>
    <rPh sb="19" eb="23">
      <t>ショウメイキグ</t>
    </rPh>
    <rPh sb="26" eb="32">
      <t>ギョウムヨウキュウトウキ</t>
    </rPh>
    <rPh sb="39" eb="41">
      <t>ドウニュウ</t>
    </rPh>
    <rPh sb="43" eb="45">
      <t>ヒツヨウ</t>
    </rPh>
    <phoneticPr fontId="1"/>
  </si>
  <si>
    <t>※BEMSにより空調・照明・給湯等の設備区分ごとにエネルギーの計測を行い、データを保存できることが必要です。</t>
    <rPh sb="8" eb="10">
      <t>クウチョウ</t>
    </rPh>
    <rPh sb="11" eb="13">
      <t>ショウメイ</t>
    </rPh>
    <rPh sb="14" eb="16">
      <t>キュウトウ</t>
    </rPh>
    <rPh sb="16" eb="17">
      <t>ナド</t>
    </rPh>
    <rPh sb="18" eb="22">
      <t>セツビクブン</t>
    </rPh>
    <rPh sb="31" eb="33">
      <t>ケイソク</t>
    </rPh>
    <rPh sb="34" eb="35">
      <t>オコナ</t>
    </rPh>
    <rPh sb="41" eb="43">
      <t>ホゾン</t>
    </rPh>
    <rPh sb="49" eb="51">
      <t>ヒツヨウ</t>
    </rPh>
    <phoneticPr fontId="1"/>
  </si>
  <si>
    <t>※断熱材、断熱窓が自社製品である場合、または導入工事を自社で施工する場合は補助対象外となります。</t>
    <rPh sb="1" eb="4">
      <t>ダンネツザイ</t>
    </rPh>
    <rPh sb="5" eb="8">
      <t>ダンネツマド</t>
    </rPh>
    <rPh sb="9" eb="13">
      <t>ジシャセイヒン</t>
    </rPh>
    <rPh sb="16" eb="18">
      <t>バアイ</t>
    </rPh>
    <rPh sb="22" eb="26">
      <t>ドウニュウコウジ</t>
    </rPh>
    <rPh sb="27" eb="29">
      <t>ジシャ</t>
    </rPh>
    <rPh sb="30" eb="32">
      <t>セコウ</t>
    </rPh>
    <rPh sb="34" eb="36">
      <t>バアイ</t>
    </rPh>
    <rPh sb="37" eb="42">
      <t>ホジョタイショウガイ</t>
    </rPh>
    <phoneticPr fontId="1"/>
  </si>
  <si>
    <t>※改修前のエネルギー使用量を提出する必要があります。提出できない場合は事前にSIIにご相談ください。</t>
    <rPh sb="1" eb="4">
      <t>カイシュウマエ</t>
    </rPh>
    <rPh sb="10" eb="13">
      <t>シヨウリョウ</t>
    </rPh>
    <rPh sb="14" eb="16">
      <t>テイシュツ</t>
    </rPh>
    <rPh sb="18" eb="20">
      <t>ヒツヨウ</t>
    </rPh>
    <rPh sb="26" eb="28">
      <t>テイシュツ</t>
    </rPh>
    <rPh sb="32" eb="34">
      <t>バアイ</t>
    </rPh>
    <rPh sb="35" eb="37">
      <t>ジゼン</t>
    </rPh>
    <rPh sb="43" eb="45">
      <t>ソウダン</t>
    </rPh>
    <phoneticPr fontId="1"/>
  </si>
  <si>
    <t>※本事業で導入する設備等に対して別の補助金を併用することはできません。</t>
    <rPh sb="1" eb="4">
      <t>ホンジギョウ</t>
    </rPh>
    <rPh sb="5" eb="7">
      <t>ドウニュウ</t>
    </rPh>
    <rPh sb="9" eb="12">
      <t>セツビトウ</t>
    </rPh>
    <rPh sb="13" eb="14">
      <t>タイ</t>
    </rPh>
    <rPh sb="16" eb="17">
      <t>ベツ</t>
    </rPh>
    <rPh sb="18" eb="21">
      <t>ホジョキン</t>
    </rPh>
    <rPh sb="22" eb="24">
      <t>ヘイヨウ</t>
    </rPh>
    <phoneticPr fontId="1"/>
  </si>
  <si>
    <t>※税制優遇措置は併用できるものがありますので、詳細は税制担当窓口にお問い合わせください。</t>
    <rPh sb="1" eb="7">
      <t>ゼイセイユウグウソチ</t>
    </rPh>
    <rPh sb="8" eb="10">
      <t>ヘイヨウ</t>
    </rPh>
    <rPh sb="23" eb="25">
      <t>ショウサイ</t>
    </rPh>
    <rPh sb="26" eb="30">
      <t>ゼイセイタントウ</t>
    </rPh>
    <rPh sb="30" eb="32">
      <t>マドグチ</t>
    </rPh>
    <rPh sb="34" eb="35">
      <t>ト</t>
    </rPh>
    <rPh sb="36" eb="37">
      <t>ア</t>
    </rPh>
    <phoneticPr fontId="1"/>
  </si>
  <si>
    <t>※交付決定前に契約・発注を行った場合は、補助対象外となります。</t>
    <rPh sb="1" eb="6">
      <t>コウフケッテイマエ</t>
    </rPh>
    <rPh sb="7" eb="9">
      <t>ケイヤク</t>
    </rPh>
    <rPh sb="10" eb="12">
      <t>ハッチュウ</t>
    </rPh>
    <rPh sb="13" eb="14">
      <t>オコナ</t>
    </rPh>
    <rPh sb="16" eb="18">
      <t>バアイ</t>
    </rPh>
    <rPh sb="20" eb="24">
      <t>ホジョタイショウ</t>
    </rPh>
    <rPh sb="24" eb="25">
      <t>ガイ</t>
    </rPh>
    <phoneticPr fontId="1"/>
  </si>
  <si>
    <t>※サービス付き高齢者向け住宅等の施設は建築確認申請（検査済証）の建築物用途が非住宅の場合に限り申請が可能です。</t>
    <phoneticPr fontId="1"/>
  </si>
  <si>
    <t>増築をご検討中ですか。「①改修を伴う増築」「②改修を伴わない増築」「③改修のみ」のいずれかを選択してください。</t>
    <rPh sb="35" eb="37">
      <t>カイシュウ</t>
    </rPh>
    <phoneticPr fontId="1"/>
  </si>
  <si>
    <t>※①～⑦以外の建築物（工場等、住宅）、風俗営業等の規制及び業務の適正化等に関する法律第2条1項1号及び4号に該当する建築物ならびに「性風俗関連特殊営業」を主に営む建築物は補助対象外です。</t>
    <rPh sb="4" eb="6">
      <t>イガイ</t>
    </rPh>
    <rPh sb="7" eb="10">
      <t>ケンチクブツ</t>
    </rPh>
    <rPh sb="11" eb="13">
      <t>コウジョウ</t>
    </rPh>
    <rPh sb="13" eb="14">
      <t>ナド</t>
    </rPh>
    <rPh sb="15" eb="17">
      <t>ジュウタク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</si>
</sst>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游ゴシック"/>
      <family val="2"/>
      <charset val="128"/>
      <scheme val="minor"/>
    </font>
    <font>
      <sz val="6"/>
      <name val="游ゴシック"/>
      <family val="2"/>
      <charset val="128"/>
      <scheme val="minor"/>
    </font>
    <font>
      <sz val="10"/>
      <color theme="1"/>
      <name val="游ゴシック"/>
      <family val="3"/>
      <charset val="128"/>
      <scheme val="minor"/>
    </font>
    <font>
      <sz val="18"/>
      <color theme="1"/>
      <name val="游ゴシック"/>
      <family val="3"/>
      <charset val="128"/>
      <scheme val="minor"/>
    </font>
    <font>
      <u/>
      <sz val="11"/>
      <color theme="1"/>
      <name val="游ゴシック"/>
      <family val="3"/>
      <charset val="128"/>
      <scheme val="minor"/>
    </font>
    <font>
      <sz val="11"/>
      <color theme="1"/>
      <name val="游ゴシック"/>
      <family val="3"/>
      <charset val="128"/>
      <scheme val="minor"/>
    </font>
    <font>
      <b/>
      <sz val="11"/>
      <color theme="1"/>
      <name val="游ゴシック"/>
      <family val="3"/>
      <charset val="128"/>
      <scheme val="minor"/>
    </font>
  </fonts>
  <fills count="6">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theme="2" tint="-9.9948118533890809E-2"/>
        <bgColor indexed="64"/>
      </patternFill>
    </fill>
    <fill>
      <patternFill patternType="solid">
        <fgColor theme="2" tint="-9.9978637043366805E-2"/>
        <bgColor indexed="64"/>
      </patternFill>
    </fill>
  </fills>
  <borders count="18">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thin">
        <color auto="1"/>
      </top>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s>
  <cellStyleXfs count="1">
    <xf numFmtId="0" fontId="0" fillId="0" borderId="0">
      <alignment vertical="center"/>
    </xf>
  </cellStyleXfs>
  <cellXfs count="55">
    <xf numFmtId="0" fontId="0" fillId="0" borderId="0" xfId="0">
      <alignment vertical="center"/>
    </xf>
    <xf numFmtId="0" fontId="0" fillId="0" borderId="0" xfId="0" applyAlignment="1">
      <alignment vertical="center" wrapText="1"/>
    </xf>
    <xf numFmtId="0" fontId="0" fillId="2" borderId="0" xfId="0" applyFill="1">
      <alignment vertical="center"/>
    </xf>
    <xf numFmtId="0" fontId="0" fillId="0" borderId="15" xfId="0" applyBorder="1">
      <alignment vertical="center"/>
    </xf>
    <xf numFmtId="0" fontId="0" fillId="3" borderId="2" xfId="0" applyFill="1" applyBorder="1">
      <alignment vertical="center"/>
    </xf>
    <xf numFmtId="0" fontId="0" fillId="3" borderId="3" xfId="0" applyFill="1" applyBorder="1">
      <alignment vertical="center"/>
    </xf>
    <xf numFmtId="0" fontId="0" fillId="3" borderId="4" xfId="0" applyFill="1" applyBorder="1">
      <alignment vertical="center"/>
    </xf>
    <xf numFmtId="0" fontId="0" fillId="3" borderId="5" xfId="0" applyFill="1" applyBorder="1">
      <alignment vertical="center"/>
    </xf>
    <xf numFmtId="0" fontId="0" fillId="3" borderId="0" xfId="0" applyFill="1">
      <alignment vertical="center"/>
    </xf>
    <xf numFmtId="0" fontId="0" fillId="3" borderId="6" xfId="0" applyFill="1" applyBorder="1">
      <alignment vertical="center"/>
    </xf>
    <xf numFmtId="0" fontId="0" fillId="3" borderId="10" xfId="0" applyFill="1" applyBorder="1">
      <alignment vertical="center"/>
    </xf>
    <xf numFmtId="0" fontId="0" fillId="3" borderId="13" xfId="0" applyFill="1" applyBorder="1">
      <alignment vertical="center"/>
    </xf>
    <xf numFmtId="0" fontId="0" fillId="3" borderId="15" xfId="0" applyFill="1" applyBorder="1">
      <alignment vertical="center"/>
    </xf>
    <xf numFmtId="0" fontId="0" fillId="3" borderId="15" xfId="0" applyFill="1" applyBorder="1" applyAlignment="1">
      <alignment vertical="center" wrapText="1"/>
    </xf>
    <xf numFmtId="0" fontId="0" fillId="3" borderId="11" xfId="0" applyFill="1" applyBorder="1">
      <alignment vertical="center"/>
    </xf>
    <xf numFmtId="0" fontId="0" fillId="3" borderId="17" xfId="0" applyFill="1" applyBorder="1">
      <alignment vertical="center"/>
    </xf>
    <xf numFmtId="0" fontId="0" fillId="3" borderId="7" xfId="0" applyFill="1" applyBorder="1">
      <alignment vertical="center"/>
    </xf>
    <xf numFmtId="0" fontId="0" fillId="3" borderId="8" xfId="0" applyFill="1" applyBorder="1">
      <alignment vertical="center"/>
    </xf>
    <xf numFmtId="0" fontId="0" fillId="3" borderId="9" xfId="0" applyFill="1" applyBorder="1">
      <alignment vertical="center"/>
    </xf>
    <xf numFmtId="0" fontId="0" fillId="4" borderId="0" xfId="0" applyFill="1">
      <alignment vertical="center"/>
    </xf>
    <xf numFmtId="0" fontId="0" fillId="5" borderId="0" xfId="0" applyFill="1">
      <alignment vertical="center"/>
    </xf>
    <xf numFmtId="0" fontId="0" fillId="3" borderId="0" xfId="0" applyFill="1" applyAlignment="1">
      <alignment horizontal="right" vertical="center"/>
    </xf>
    <xf numFmtId="0" fontId="6" fillId="3" borderId="0" xfId="0" applyFont="1" applyFill="1">
      <alignment vertical="center"/>
    </xf>
    <xf numFmtId="0" fontId="0" fillId="3" borderId="10" xfId="0" applyFill="1" applyBorder="1" applyAlignment="1">
      <alignment vertical="center" wrapText="1"/>
    </xf>
    <xf numFmtId="49" fontId="0" fillId="0" borderId="0" xfId="0" applyNumberFormat="1">
      <alignment vertical="center"/>
    </xf>
    <xf numFmtId="49" fontId="0" fillId="3" borderId="3" xfId="0" applyNumberFormat="1" applyFill="1" applyBorder="1">
      <alignment vertical="center"/>
    </xf>
    <xf numFmtId="49" fontId="0" fillId="3" borderId="0" xfId="0" applyNumberFormat="1" applyFill="1">
      <alignment vertical="center"/>
    </xf>
    <xf numFmtId="49" fontId="0" fillId="3" borderId="12" xfId="0" applyNumberFormat="1" applyFill="1" applyBorder="1">
      <alignment vertical="center"/>
    </xf>
    <xf numFmtId="49" fontId="0" fillId="3" borderId="14" xfId="0" applyNumberFormat="1" applyFill="1" applyBorder="1">
      <alignment vertical="center"/>
    </xf>
    <xf numFmtId="49" fontId="0" fillId="3" borderId="16" xfId="0" applyNumberFormat="1" applyFill="1" applyBorder="1">
      <alignment vertical="center"/>
    </xf>
    <xf numFmtId="49" fontId="0" fillId="3" borderId="14" xfId="0" applyNumberFormat="1" applyFill="1" applyBorder="1" applyAlignment="1">
      <alignment vertical="top"/>
    </xf>
    <xf numFmtId="49" fontId="0" fillId="3" borderId="8" xfId="0" applyNumberFormat="1" applyFill="1" applyBorder="1">
      <alignment vertical="center"/>
    </xf>
    <xf numFmtId="0" fontId="5" fillId="3" borderId="0" xfId="0" applyFont="1" applyFill="1">
      <alignment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0" xfId="0">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0" fillId="0" borderId="9" xfId="0" applyBorder="1">
      <alignment vertical="center"/>
    </xf>
    <xf numFmtId="0" fontId="0" fillId="3" borderId="0" xfId="0" applyFill="1" applyAlignment="1">
      <alignment vertical="center" wrapText="1"/>
    </xf>
    <xf numFmtId="0" fontId="0" fillId="0" borderId="0" xfId="0" applyAlignment="1">
      <alignment vertical="center" wrapText="1"/>
    </xf>
    <xf numFmtId="0" fontId="0" fillId="0" borderId="6" xfId="0" applyBorder="1" applyAlignment="1">
      <alignment vertical="center" wrapText="1"/>
    </xf>
    <xf numFmtId="0" fontId="0" fillId="2" borderId="0" xfId="0" applyFill="1" applyAlignment="1">
      <alignment vertical="center" shrinkToFit="1"/>
    </xf>
    <xf numFmtId="0" fontId="0" fillId="3" borderId="0" xfId="0" applyFill="1">
      <alignment vertical="center"/>
    </xf>
    <xf numFmtId="0" fontId="0" fillId="0" borderId="11" xfId="0" applyBorder="1">
      <alignment vertical="center"/>
    </xf>
    <xf numFmtId="0" fontId="5" fillId="0" borderId="0" xfId="0" applyFont="1">
      <alignment vertical="center"/>
    </xf>
    <xf numFmtId="0" fontId="3" fillId="3" borderId="3" xfId="0" applyFont="1" applyFill="1" applyBorder="1" applyAlignment="1">
      <alignment horizontal="center" vertical="center"/>
    </xf>
    <xf numFmtId="0" fontId="3" fillId="3" borderId="3" xfId="0" applyFont="1" applyFill="1" applyBorder="1">
      <alignment vertical="center"/>
    </xf>
    <xf numFmtId="0" fontId="0" fillId="3" borderId="10" xfId="0" applyFill="1" applyBorder="1">
      <alignment vertical="center"/>
    </xf>
    <xf numFmtId="0" fontId="0" fillId="2" borderId="1" xfId="0" applyFill="1" applyBorder="1" applyProtection="1">
      <alignment vertical="center"/>
      <protection locked="0"/>
    </xf>
    <xf numFmtId="0" fontId="0" fillId="2" borderId="0" xfId="0" applyFill="1" applyProtection="1">
      <alignment vertical="center"/>
      <protection locked="0"/>
      <extLst>
        <ext xmlns:xfpb="http://schemas.microsoft.com/office/spreadsheetml/2022/featurepropertybag" uri="{C7286773-470A-42A8-94C5-96B5CB345126}">
          <xfpb:xfComplement i="0"/>
        </ext>
      </extLst>
    </xf>
    <xf numFmtId="0" fontId="0" fillId="3" borderId="0" xfId="0" applyFill="1" applyAlignment="1" applyProtection="1">
      <alignment vertical="center" wrapText="1"/>
      <protection locked="0"/>
    </xf>
  </cellXfs>
  <cellStyles count="1">
    <cellStyle name="標準" xfId="0" builtinId="0"/>
  </cellStyles>
  <dxfs count="63">
    <dxf>
      <fill>
        <patternFill>
          <bgColor theme="2" tint="-0.24994659260841701"/>
        </patternFill>
      </fill>
    </dxf>
    <dxf>
      <font>
        <color theme="1"/>
      </font>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ont>
        <color theme="0"/>
      </font>
    </dxf>
    <dxf>
      <font>
        <b/>
        <i val="0"/>
        <color rgb="FFFF0000"/>
      </font>
    </dxf>
    <dxf>
      <font>
        <color theme="0"/>
      </font>
    </dxf>
    <dxf>
      <font>
        <b/>
        <i val="0"/>
        <color rgb="FFFF0000"/>
      </font>
    </dxf>
    <dxf>
      <font>
        <b/>
        <i val="0"/>
        <color rgb="FFFF0000"/>
      </font>
    </dxf>
    <dxf>
      <font>
        <color theme="0"/>
      </font>
    </dxf>
    <dxf>
      <font>
        <b/>
        <i val="0"/>
        <color rgb="FFFF0000"/>
      </font>
    </dxf>
    <dxf>
      <font>
        <color theme="0"/>
      </font>
    </dxf>
    <dxf>
      <font>
        <b/>
        <i val="0"/>
        <color rgb="FFFF0000"/>
      </font>
    </dxf>
    <dxf>
      <font>
        <color theme="0"/>
      </font>
    </dxf>
    <dxf>
      <font>
        <color theme="0"/>
      </font>
    </dxf>
    <dxf>
      <font>
        <b/>
        <i val="0"/>
        <color rgb="FFFF0000"/>
      </font>
    </dxf>
    <dxf>
      <font>
        <color theme="0"/>
      </font>
    </dxf>
    <dxf>
      <font>
        <b/>
        <i val="0"/>
      </font>
    </dxf>
    <dxf>
      <font>
        <b/>
        <i val="0"/>
        <color theme="1"/>
      </font>
    </dxf>
    <dxf>
      <font>
        <color theme="0"/>
      </font>
    </dxf>
    <dxf>
      <font>
        <color theme="0"/>
      </font>
    </dxf>
    <dxf>
      <font>
        <b/>
        <i val="0"/>
        <color rgb="FFFF0000"/>
      </font>
    </dxf>
    <dxf>
      <font>
        <color theme="0"/>
      </font>
    </dxf>
    <dxf>
      <font>
        <b/>
        <i val="0"/>
      </font>
    </dxf>
    <dxf>
      <font>
        <b/>
        <i val="0"/>
        <color rgb="FFFF0000"/>
      </font>
    </dxf>
    <dxf>
      <font>
        <b/>
        <i val="0"/>
        <color rgb="FFFF0000"/>
      </font>
    </dxf>
    <dxf>
      <font>
        <color theme="0"/>
      </font>
    </dxf>
    <dxf>
      <font>
        <b/>
        <i val="0"/>
        <color rgb="FFFF0000"/>
      </font>
      <fill>
        <patternFill>
          <fgColor theme="0"/>
        </patternFill>
      </fill>
    </dxf>
    <dxf>
      <font>
        <b/>
        <i val="0"/>
        <color rgb="FFFF0000"/>
      </font>
    </dxf>
    <dxf>
      <font>
        <color theme="0"/>
      </font>
    </dxf>
    <dxf>
      <font>
        <color theme="0"/>
      </font>
    </dxf>
    <dxf>
      <font>
        <b/>
        <i val="0"/>
        <color rgb="FFFF0000"/>
      </font>
    </dxf>
    <dxf>
      <font>
        <b/>
        <i val="0"/>
        <color rgb="FFFF0000"/>
      </font>
    </dxf>
    <dxf>
      <font>
        <b/>
        <i val="0"/>
        <color auto="1"/>
      </font>
    </dxf>
    <dxf>
      <font>
        <color theme="0"/>
      </font>
    </dxf>
    <dxf>
      <font>
        <b/>
        <i val="0"/>
        <color rgb="FFFF0000"/>
      </font>
    </dxf>
    <dxf>
      <font>
        <b/>
        <i val="0"/>
        <color rgb="FFFF0000"/>
      </font>
    </dxf>
    <dxf>
      <font>
        <b/>
        <i val="0"/>
        <color rgb="FFFF0000"/>
      </font>
    </dxf>
    <dxf>
      <font>
        <color theme="0"/>
      </font>
    </dxf>
    <dxf>
      <font>
        <color theme="0"/>
      </font>
    </dxf>
    <dxf>
      <font>
        <b/>
        <i val="0"/>
        <color rgb="FFFF0000"/>
      </font>
    </dxf>
    <dxf>
      <font>
        <b/>
        <i val="0"/>
        <color theme="1"/>
      </font>
    </dxf>
    <dxf>
      <font>
        <b/>
        <i val="0"/>
        <color rgb="FFFF0000"/>
      </font>
    </dxf>
    <dxf>
      <font>
        <b/>
        <i val="0"/>
        <color theme="1"/>
      </font>
    </dxf>
    <dxf>
      <font>
        <b/>
        <i val="0"/>
        <color rgb="FFFF0000"/>
      </font>
    </dxf>
    <dxf>
      <font>
        <b/>
        <i val="0"/>
        <color theme="1"/>
      </font>
    </dxf>
    <dxf>
      <font>
        <b/>
        <i val="0"/>
        <color rgb="FFFF0000"/>
      </font>
    </dxf>
    <dxf>
      <font>
        <b/>
        <i val="0"/>
        <color theme="1"/>
      </font>
    </dxf>
    <dxf>
      <font>
        <b/>
        <i val="0"/>
        <color theme="1"/>
      </font>
    </dxf>
    <dxf>
      <font>
        <b/>
        <i val="0"/>
        <color rgb="FFFF0000"/>
      </font>
    </dxf>
    <dxf>
      <font>
        <b/>
        <i val="0"/>
        <color rgb="FFFF0000"/>
      </font>
    </dxf>
    <dxf>
      <font>
        <color theme="0"/>
      </font>
    </dxf>
    <dxf>
      <font>
        <b/>
        <i val="0"/>
        <color rgb="FFFF0000"/>
      </font>
    </dxf>
    <dxf>
      <font>
        <b/>
        <i val="0"/>
      </font>
    </dxf>
    <dxf>
      <font>
        <color theme="0"/>
      </font>
    </dxf>
    <dxf>
      <font>
        <b/>
        <i val="0"/>
        <color rgb="FFFF0000"/>
      </font>
    </dxf>
    <dxf>
      <font>
        <b/>
        <i val="0"/>
        <color theme="1"/>
      </font>
    </dxf>
    <dxf>
      <font>
        <b/>
        <i val="0"/>
        <color rgb="FFFF0000"/>
      </font>
    </dxf>
    <dxf>
      <font>
        <b/>
        <i val="0"/>
        <color rgb="FFFF0000"/>
      </font>
    </dxf>
    <dxf>
      <font>
        <b/>
        <i val="0"/>
        <color theme="1"/>
      </font>
    </dxf>
    <dxf>
      <font>
        <b/>
        <i val="0"/>
        <color rgb="FFFF0000"/>
      </font>
    </dxf>
    <dxf>
      <font>
        <b/>
        <i val="0"/>
      </font>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3.xml"/><Relationship Id="rId5" Type="http://schemas.openxmlformats.org/officeDocument/2006/relationships/sharedStrings" Target="sharedStrings.xml"/><Relationship Id="rId10" Type="http://schemas.openxmlformats.org/officeDocument/2006/relationships/customXml" Target="../customXml/item2.xml"/><Relationship Id="rId4" Type="http://schemas.openxmlformats.org/officeDocument/2006/relationships/styles" Target="styles.xml"/><Relationship Id="rId9" Type="http://schemas.openxmlformats.org/officeDocument/2006/relationships/customXml" Target="../customXml/item1.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8423C-7A05-4725-969A-ADA0ACDF3CDC}">
  <sheetPr>
    <pageSetUpPr fitToPage="1"/>
  </sheetPr>
  <dimension ref="B1:U87"/>
  <sheetViews>
    <sheetView tabSelected="1" workbookViewId="0"/>
  </sheetViews>
  <sheetFormatPr defaultRowHeight="18.75" x14ac:dyDescent="0.4"/>
  <cols>
    <col min="2" max="2" width="3.75" customWidth="1"/>
    <col min="3" max="3" width="3.75" style="24" customWidth="1"/>
    <col min="4" max="4" width="3.5" customWidth="1"/>
    <col min="5" max="5" width="13.25" customWidth="1"/>
    <col min="6" max="6" width="3.75" customWidth="1"/>
    <col min="7" max="7" width="13.375" customWidth="1"/>
    <col min="8" max="8" width="3.875" customWidth="1"/>
    <col min="9" max="9" width="14.375" customWidth="1"/>
    <col min="10" max="10" width="3.875" customWidth="1"/>
    <col min="11" max="11" width="13.75" customWidth="1"/>
    <col min="12" max="12" width="3.875" customWidth="1"/>
    <col min="13" max="13" width="14.375" customWidth="1"/>
    <col min="14" max="14" width="3.75" customWidth="1"/>
    <col min="15" max="15" width="21.75" customWidth="1"/>
    <col min="16" max="16" width="3" customWidth="1"/>
    <col min="17" max="17" width="3.5" customWidth="1"/>
    <col min="19" max="19" width="5.25" customWidth="1"/>
    <col min="20" max="20" width="1.5" customWidth="1"/>
    <col min="21" max="21" width="5.125" customWidth="1"/>
  </cols>
  <sheetData>
    <row r="1" spans="2:21" ht="19.5" thickBot="1" x14ac:dyDescent="0.45"/>
    <row r="2" spans="2:21" ht="41.45" customHeight="1" x14ac:dyDescent="0.4">
      <c r="B2" s="4"/>
      <c r="C2" s="25"/>
      <c r="D2" s="49" t="s">
        <v>0</v>
      </c>
      <c r="E2" s="50"/>
      <c r="F2" s="50"/>
      <c r="G2" s="50"/>
      <c r="H2" s="50"/>
      <c r="I2" s="50"/>
      <c r="J2" s="50"/>
      <c r="K2" s="50"/>
      <c r="L2" s="50"/>
      <c r="M2" s="50"/>
      <c r="N2" s="50"/>
      <c r="O2" s="50"/>
      <c r="P2" s="5"/>
      <c r="Q2" s="6"/>
    </row>
    <row r="3" spans="2:21" x14ac:dyDescent="0.4">
      <c r="B3" s="7"/>
      <c r="C3" s="26"/>
      <c r="D3" s="8"/>
      <c r="E3" s="8"/>
      <c r="F3" s="8"/>
      <c r="G3" s="8"/>
      <c r="H3" s="8"/>
      <c r="I3" s="8"/>
      <c r="J3" s="8"/>
      <c r="K3" s="8"/>
      <c r="L3" s="8"/>
      <c r="M3" s="8"/>
      <c r="N3" s="8"/>
      <c r="O3" s="8"/>
      <c r="P3" s="8"/>
      <c r="Q3" s="9"/>
    </row>
    <row r="4" spans="2:21" ht="146.44999999999999" customHeight="1" x14ac:dyDescent="0.4">
      <c r="B4" s="7"/>
      <c r="C4" s="26"/>
      <c r="D4" s="42" t="s">
        <v>1</v>
      </c>
      <c r="E4" s="46"/>
      <c r="F4" s="46"/>
      <c r="G4" s="46"/>
      <c r="H4" s="46"/>
      <c r="I4" s="46"/>
      <c r="J4" s="46"/>
      <c r="K4" s="46"/>
      <c r="L4" s="46"/>
      <c r="M4" s="46"/>
      <c r="N4" s="46"/>
      <c r="O4" s="46"/>
      <c r="P4" s="8"/>
      <c r="Q4" s="9"/>
      <c r="S4" s="1" t="s">
        <v>2</v>
      </c>
      <c r="U4" s="1" t="s">
        <v>3</v>
      </c>
    </row>
    <row r="5" spans="2:21" ht="8.4499999999999993" customHeight="1" x14ac:dyDescent="0.4">
      <c r="B5" s="7"/>
      <c r="C5" s="26"/>
      <c r="D5" s="8"/>
      <c r="E5" s="8"/>
      <c r="F5" s="8"/>
      <c r="G5" s="8"/>
      <c r="H5" s="8"/>
      <c r="I5" s="8"/>
      <c r="J5" s="8"/>
      <c r="K5" s="8"/>
      <c r="L5" s="8"/>
      <c r="M5" s="8"/>
      <c r="N5" s="8"/>
      <c r="O5" s="8"/>
      <c r="P5" s="8"/>
      <c r="Q5" s="9"/>
    </row>
    <row r="6" spans="2:21" ht="19.5" thickBot="1" x14ac:dyDescent="0.45">
      <c r="B6" s="7"/>
      <c r="C6" s="27" t="s">
        <v>74</v>
      </c>
      <c r="D6" s="10" t="s">
        <v>83</v>
      </c>
      <c r="E6" s="10"/>
      <c r="F6" s="10"/>
      <c r="G6" s="10"/>
      <c r="H6" s="10"/>
      <c r="I6" s="10"/>
      <c r="J6" s="10"/>
      <c r="K6" s="10"/>
      <c r="L6" s="10"/>
      <c r="M6" s="10"/>
      <c r="N6" s="10"/>
      <c r="O6" s="10"/>
      <c r="P6" s="11"/>
      <c r="Q6" s="9"/>
    </row>
    <row r="7" spans="2:21" ht="19.5" thickBot="1" x14ac:dyDescent="0.45">
      <c r="B7" s="7"/>
      <c r="C7" s="28"/>
      <c r="D7" s="8"/>
      <c r="E7" s="32" t="str">
        <f>+IF(O7="","",IF(U7="OK",リスト等!D16,リスト等!D17))</f>
        <v/>
      </c>
      <c r="F7" s="8"/>
      <c r="G7" s="8"/>
      <c r="H7" s="8"/>
      <c r="I7" s="8"/>
      <c r="J7" s="8"/>
      <c r="K7" s="8"/>
      <c r="L7" s="8"/>
      <c r="M7" s="8"/>
      <c r="N7" s="8"/>
      <c r="O7" s="52"/>
      <c r="P7" s="12"/>
      <c r="Q7" s="9"/>
      <c r="S7" s="20" t="str">
        <f>+IF(O7="","","OK")</f>
        <v/>
      </c>
      <c r="U7" s="20" t="str">
        <f>+IF(OR(O7="",O7=リスト等!E7),"","OK")</f>
        <v/>
      </c>
    </row>
    <row r="8" spans="2:21" ht="18" customHeight="1" x14ac:dyDescent="0.4">
      <c r="B8" s="7"/>
      <c r="C8" s="28"/>
      <c r="D8" s="8"/>
      <c r="E8" s="46" t="s">
        <v>12</v>
      </c>
      <c r="F8" s="46"/>
      <c r="G8" s="46"/>
      <c r="H8" s="46"/>
      <c r="I8" s="46"/>
      <c r="J8" s="46"/>
      <c r="K8" s="46"/>
      <c r="L8" s="46"/>
      <c r="M8" s="46"/>
      <c r="N8" s="46"/>
      <c r="O8" s="46"/>
      <c r="P8" s="12"/>
      <c r="Q8" s="9"/>
    </row>
    <row r="9" spans="2:21" ht="35.450000000000003" customHeight="1" x14ac:dyDescent="0.4">
      <c r="B9" s="7"/>
      <c r="C9" s="28"/>
      <c r="D9" s="8"/>
      <c r="E9" s="42" t="s">
        <v>13</v>
      </c>
      <c r="F9" s="42"/>
      <c r="G9" s="42"/>
      <c r="H9" s="42"/>
      <c r="I9" s="42"/>
      <c r="J9" s="42"/>
      <c r="K9" s="42"/>
      <c r="L9" s="42"/>
      <c r="M9" s="42"/>
      <c r="N9" s="42"/>
      <c r="O9" s="42"/>
      <c r="P9" s="13"/>
      <c r="Q9" s="9"/>
    </row>
    <row r="10" spans="2:21" x14ac:dyDescent="0.4">
      <c r="B10" s="7"/>
      <c r="C10" s="28"/>
      <c r="D10" s="8"/>
      <c r="E10" s="42" t="s">
        <v>14</v>
      </c>
      <c r="F10" s="42"/>
      <c r="G10" s="42"/>
      <c r="H10" s="42"/>
      <c r="I10" s="42"/>
      <c r="J10" s="42"/>
      <c r="K10" s="42"/>
      <c r="L10" s="42"/>
      <c r="M10" s="42"/>
      <c r="N10" s="42"/>
      <c r="O10" s="42"/>
      <c r="P10" s="13"/>
      <c r="Q10" s="9"/>
    </row>
    <row r="11" spans="2:21" ht="10.15" customHeight="1" x14ac:dyDescent="0.4">
      <c r="B11" s="7"/>
      <c r="C11" s="29"/>
      <c r="D11" s="14"/>
      <c r="E11" s="14"/>
      <c r="F11" s="14"/>
      <c r="G11" s="14"/>
      <c r="H11" s="14"/>
      <c r="I11" s="14"/>
      <c r="J11" s="14"/>
      <c r="K11" s="14"/>
      <c r="L11" s="14"/>
      <c r="M11" s="14"/>
      <c r="N11" s="14"/>
      <c r="O11" s="14"/>
      <c r="P11" s="15"/>
      <c r="Q11" s="9"/>
    </row>
    <row r="12" spans="2:21" x14ac:dyDescent="0.4">
      <c r="B12" s="7"/>
      <c r="C12" s="27" t="s">
        <v>75</v>
      </c>
      <c r="D12" s="10" t="s">
        <v>76</v>
      </c>
      <c r="E12" s="10"/>
      <c r="F12" s="10"/>
      <c r="G12" s="10"/>
      <c r="H12" s="10"/>
      <c r="I12" s="10"/>
      <c r="J12" s="10"/>
      <c r="K12" s="10"/>
      <c r="L12" s="10"/>
      <c r="M12" s="10"/>
      <c r="N12" s="10"/>
      <c r="O12" s="10"/>
      <c r="P12" s="11"/>
      <c r="Q12" s="9"/>
    </row>
    <row r="13" spans="2:21" x14ac:dyDescent="0.4">
      <c r="B13" s="7"/>
      <c r="C13" s="28"/>
      <c r="D13" s="53" t="b">
        <v>0</v>
      </c>
      <c r="E13" s="2" t="s">
        <v>15</v>
      </c>
      <c r="F13" s="53" t="b">
        <v>0</v>
      </c>
      <c r="G13" s="2" t="s">
        <v>16</v>
      </c>
      <c r="H13" s="53" t="b">
        <v>0</v>
      </c>
      <c r="I13" s="2" t="s">
        <v>17</v>
      </c>
      <c r="J13" s="53" t="b">
        <v>0</v>
      </c>
      <c r="K13" s="2" t="s">
        <v>18</v>
      </c>
      <c r="L13" s="53" t="b">
        <v>0</v>
      </c>
      <c r="M13" s="2" t="s">
        <v>19</v>
      </c>
      <c r="N13" s="2"/>
      <c r="O13" s="2"/>
      <c r="P13" s="12"/>
      <c r="Q13" s="9"/>
      <c r="S13" s="20" t="str">
        <f>+IF(OR(D13=TRUE,F13=TRUE,H13=TRUE,J13=TRUE,L13=TRUE,D14=TRUE,F14=TRUE,H14=TRUE,N14=TRUE,J15=TRUE,D15=TRUE,F15=TRUE),"OK","")</f>
        <v/>
      </c>
      <c r="U13" s="20" t="str" cm="1">
        <f t="array" ref="U13">+IF(OR(COUNTIF(D13:O14,TRUE)=0,D15:J15=TRUE),"","OK")</f>
        <v/>
      </c>
    </row>
    <row r="14" spans="2:21" x14ac:dyDescent="0.4">
      <c r="B14" s="7"/>
      <c r="C14" s="28"/>
      <c r="D14" s="53" t="b">
        <v>0</v>
      </c>
      <c r="E14" s="2" t="s">
        <v>20</v>
      </c>
      <c r="F14" s="53" t="b">
        <v>0</v>
      </c>
      <c r="G14" s="2" t="s">
        <v>21</v>
      </c>
      <c r="H14" s="53" t="b">
        <v>0</v>
      </c>
      <c r="I14" s="45" t="s">
        <v>22</v>
      </c>
      <c r="J14" s="45"/>
      <c r="K14" s="45"/>
      <c r="L14" s="45"/>
      <c r="M14" s="45"/>
      <c r="N14" s="53" t="b">
        <v>0</v>
      </c>
      <c r="O14" s="2" t="s">
        <v>23</v>
      </c>
      <c r="P14" s="3"/>
      <c r="Q14" s="9"/>
    </row>
    <row r="15" spans="2:21" x14ac:dyDescent="0.4">
      <c r="B15" s="7"/>
      <c r="C15" s="28"/>
      <c r="D15" s="53" t="b">
        <v>0</v>
      </c>
      <c r="E15" s="2" t="s">
        <v>24</v>
      </c>
      <c r="F15" s="53" t="b">
        <v>0</v>
      </c>
      <c r="G15" s="2" t="s">
        <v>25</v>
      </c>
      <c r="H15" s="2"/>
      <c r="I15" s="2"/>
      <c r="J15" s="53" t="b">
        <v>0</v>
      </c>
      <c r="K15" s="2" t="s">
        <v>26</v>
      </c>
      <c r="L15" s="2"/>
      <c r="M15" s="2"/>
      <c r="N15" s="2"/>
      <c r="O15" s="2"/>
      <c r="P15" s="12"/>
      <c r="Q15" s="9"/>
    </row>
    <row r="16" spans="2:21" ht="23.45" customHeight="1" x14ac:dyDescent="0.4">
      <c r="B16" s="7"/>
      <c r="C16" s="28"/>
      <c r="D16" s="8"/>
      <c r="E16" s="48" t="str">
        <f>+IF(COUNTIF(D13:O15,TRUE)&gt;0,IF(U13="OK",リスト等!D16,リスト等!D17),"")</f>
        <v/>
      </c>
      <c r="F16" s="48"/>
      <c r="G16" s="48"/>
      <c r="H16" s="48"/>
      <c r="I16" s="48"/>
      <c r="J16" s="48"/>
      <c r="K16" s="48"/>
      <c r="L16" s="48"/>
      <c r="M16" s="48"/>
      <c r="N16" s="48"/>
      <c r="O16" s="48"/>
      <c r="P16" s="12"/>
      <c r="Q16" s="9"/>
    </row>
    <row r="17" spans="2:21" ht="23.45" customHeight="1" x14ac:dyDescent="0.4">
      <c r="B17" s="7"/>
      <c r="C17" s="28"/>
      <c r="D17" s="8"/>
      <c r="E17" s="42" t="s">
        <v>78</v>
      </c>
      <c r="F17" s="42"/>
      <c r="G17" s="42"/>
      <c r="H17" s="42"/>
      <c r="I17" s="42"/>
      <c r="J17" s="42"/>
      <c r="K17" s="42"/>
      <c r="L17" s="42"/>
      <c r="M17" s="42"/>
      <c r="N17" s="42"/>
      <c r="O17" s="42"/>
      <c r="P17" s="12"/>
      <c r="Q17" s="9"/>
    </row>
    <row r="18" spans="2:21" ht="58.15" customHeight="1" x14ac:dyDescent="0.4">
      <c r="B18" s="7"/>
      <c r="C18" s="28"/>
      <c r="D18" s="8"/>
      <c r="E18" s="54" t="s">
        <v>49</v>
      </c>
      <c r="F18" s="54"/>
      <c r="G18" s="54"/>
      <c r="H18" s="54"/>
      <c r="I18" s="54"/>
      <c r="J18" s="54"/>
      <c r="K18" s="54"/>
      <c r="L18" s="54"/>
      <c r="M18" s="54"/>
      <c r="N18" s="54"/>
      <c r="O18" s="54"/>
      <c r="P18" s="12"/>
      <c r="Q18" s="9"/>
    </row>
    <row r="19" spans="2:21" x14ac:dyDescent="0.4">
      <c r="B19" s="7"/>
      <c r="C19" s="29"/>
      <c r="D19" s="14"/>
      <c r="E19" s="14"/>
      <c r="F19" s="14"/>
      <c r="G19" s="14"/>
      <c r="H19" s="14"/>
      <c r="I19" s="14"/>
      <c r="J19" s="14"/>
      <c r="K19" s="14"/>
      <c r="L19" s="14"/>
      <c r="M19" s="14"/>
      <c r="N19" s="14"/>
      <c r="O19" s="14"/>
      <c r="P19" s="15"/>
      <c r="Q19" s="9"/>
    </row>
    <row r="20" spans="2:21" ht="10.15" customHeight="1" thickBot="1" x14ac:dyDescent="0.45">
      <c r="B20" s="7"/>
      <c r="C20" s="27"/>
      <c r="E20" s="23"/>
      <c r="F20" s="23"/>
      <c r="G20" s="23"/>
      <c r="H20" s="23"/>
      <c r="I20" s="23"/>
      <c r="J20" s="23"/>
      <c r="K20" s="23"/>
      <c r="L20" s="23"/>
      <c r="M20" s="23"/>
      <c r="N20" s="23"/>
      <c r="O20" s="10"/>
      <c r="P20" s="11"/>
      <c r="Q20" s="9"/>
    </row>
    <row r="21" spans="2:21" ht="21" customHeight="1" thickBot="1" x14ac:dyDescent="0.45">
      <c r="B21" s="7"/>
      <c r="C21" s="30" t="s">
        <v>50</v>
      </c>
      <c r="D21" s="42" t="s">
        <v>84</v>
      </c>
      <c r="E21" s="43"/>
      <c r="F21" s="43"/>
      <c r="G21" s="43"/>
      <c r="H21" s="43"/>
      <c r="I21" s="43"/>
      <c r="J21" s="43"/>
      <c r="K21" s="43"/>
      <c r="L21" s="43"/>
      <c r="M21" s="43"/>
      <c r="N21" s="44"/>
      <c r="O21" s="52"/>
      <c r="P21" s="12"/>
      <c r="Q21" s="9"/>
      <c r="S21" s="20" t="str">
        <f>+IF(O21="","","OK")</f>
        <v/>
      </c>
    </row>
    <row r="22" spans="2:21" ht="4.1500000000000004" customHeight="1" x14ac:dyDescent="0.4">
      <c r="B22" s="7"/>
      <c r="C22" s="28"/>
      <c r="D22" s="8"/>
      <c r="E22" s="8"/>
      <c r="F22" s="8"/>
      <c r="G22" s="8"/>
      <c r="H22" s="8"/>
      <c r="I22" s="8"/>
      <c r="J22" s="8"/>
      <c r="K22" s="8"/>
      <c r="L22" s="8"/>
      <c r="M22" s="8"/>
      <c r="N22" s="8"/>
      <c r="P22" s="12"/>
      <c r="Q22" s="9"/>
    </row>
    <row r="23" spans="2:21" ht="16.149999999999999" customHeight="1" thickBot="1" x14ac:dyDescent="0.45">
      <c r="B23" s="7"/>
      <c r="C23" s="30" t="s">
        <v>51</v>
      </c>
      <c r="D23" s="42" t="s">
        <v>96</v>
      </c>
      <c r="E23" s="43"/>
      <c r="F23" s="43"/>
      <c r="G23" s="43"/>
      <c r="H23" s="43"/>
      <c r="I23" s="43"/>
      <c r="J23" s="43"/>
      <c r="K23" s="43"/>
      <c r="L23" s="43"/>
      <c r="M23" s="43"/>
      <c r="N23" s="43"/>
      <c r="O23" s="8"/>
      <c r="P23" s="12"/>
      <c r="Q23" s="9"/>
    </row>
    <row r="24" spans="2:21" ht="18.600000000000001" customHeight="1" thickBot="1" x14ac:dyDescent="0.45">
      <c r="B24" s="7"/>
      <c r="C24" s="28"/>
      <c r="D24" s="37"/>
      <c r="E24" s="37"/>
      <c r="F24" s="37"/>
      <c r="G24" s="37"/>
      <c r="H24" s="37"/>
      <c r="I24" s="37"/>
      <c r="J24" s="37"/>
      <c r="K24" s="37"/>
      <c r="L24" s="37"/>
      <c r="M24" s="37"/>
      <c r="N24" s="37"/>
      <c r="O24" s="52"/>
      <c r="P24" s="12"/>
      <c r="Q24" s="9"/>
      <c r="S24" s="20" t="str">
        <f>+IF(O24="","","OK")</f>
        <v/>
      </c>
      <c r="U24" s="20" t="str">
        <f>+IF(OR(O24="",O24=リスト等!C13),"","OK")</f>
        <v/>
      </c>
    </row>
    <row r="25" spans="2:21" ht="19.149999999999999" customHeight="1" thickBot="1" x14ac:dyDescent="0.45">
      <c r="B25" s="7"/>
      <c r="C25" s="28"/>
      <c r="D25" s="8"/>
      <c r="E25" s="8"/>
      <c r="F25" s="8"/>
      <c r="G25" s="8"/>
      <c r="H25" s="8"/>
      <c r="I25" s="8"/>
      <c r="J25" s="8"/>
      <c r="K25" s="8"/>
      <c r="L25" s="8"/>
      <c r="M25" s="8"/>
      <c r="N25" s="8"/>
      <c r="P25" s="12"/>
      <c r="Q25" s="9"/>
    </row>
    <row r="26" spans="2:21" ht="19.5" thickBot="1" x14ac:dyDescent="0.45">
      <c r="B26" s="7"/>
      <c r="C26" s="28" t="s">
        <v>55</v>
      </c>
      <c r="D26" s="46" t="s">
        <v>85</v>
      </c>
      <c r="E26" s="37"/>
      <c r="F26" s="37"/>
      <c r="G26" s="37"/>
      <c r="H26" s="37"/>
      <c r="I26" s="37"/>
      <c r="J26" s="37"/>
      <c r="K26" s="37"/>
      <c r="L26" s="37"/>
      <c r="M26" s="37"/>
      <c r="N26" s="38"/>
      <c r="O26" s="52"/>
      <c r="P26" s="12"/>
      <c r="Q26" s="9"/>
      <c r="S26" s="20" t="str">
        <f>+IF(O21=リスト等!E7,"OK",IF(O26="","","OK"))</f>
        <v/>
      </c>
      <c r="U26" s="20" t="str">
        <f>+IF(O21=リスト等!E7,"OK",IF(O26=リスト等!C13,"","OK"))</f>
        <v>OK</v>
      </c>
    </row>
    <row r="27" spans="2:21" x14ac:dyDescent="0.4">
      <c r="B27" s="7"/>
      <c r="C27" s="28"/>
      <c r="D27" s="8"/>
      <c r="E27" s="32" t="str">
        <f>+IF(O24=リスト等!C13,リスト等!D17,IF(COUNTIF(S21:S26,"OK")&lt;3,"",IF(AND(U24="OK",U26="OK"),リスト等!D16,リスト等!D17)))</f>
        <v/>
      </c>
      <c r="F27" s="8"/>
      <c r="G27" s="8"/>
      <c r="H27" s="8"/>
      <c r="I27" s="8"/>
      <c r="J27" s="8"/>
      <c r="K27" s="8"/>
      <c r="L27" s="8"/>
      <c r="M27" s="8"/>
      <c r="N27" s="21"/>
      <c r="P27" s="12"/>
      <c r="Q27" s="9"/>
    </row>
    <row r="28" spans="2:21" ht="37.9" customHeight="1" x14ac:dyDescent="0.4">
      <c r="B28" s="7"/>
      <c r="C28" s="28"/>
      <c r="D28" s="8"/>
      <c r="E28" s="42" t="s">
        <v>4</v>
      </c>
      <c r="F28" s="42"/>
      <c r="G28" s="42"/>
      <c r="H28" s="42"/>
      <c r="I28" s="42"/>
      <c r="J28" s="42"/>
      <c r="K28" s="42"/>
      <c r="L28" s="42"/>
      <c r="M28" s="42"/>
      <c r="N28" s="42"/>
      <c r="O28" s="42"/>
      <c r="P28" s="13"/>
      <c r="Q28" s="9"/>
    </row>
    <row r="29" spans="2:21" ht="37.9" customHeight="1" x14ac:dyDescent="0.4">
      <c r="B29" s="7"/>
      <c r="C29" s="28"/>
      <c r="D29" s="8"/>
      <c r="E29" s="42" t="s">
        <v>110</v>
      </c>
      <c r="F29" s="42"/>
      <c r="G29" s="42"/>
      <c r="H29" s="42"/>
      <c r="I29" s="42"/>
      <c r="J29" s="42"/>
      <c r="K29" s="42"/>
      <c r="L29" s="42"/>
      <c r="M29" s="42"/>
      <c r="N29" s="42"/>
      <c r="O29" s="42"/>
      <c r="P29" s="13"/>
      <c r="Q29" s="9"/>
    </row>
    <row r="30" spans="2:21" ht="20.45" customHeight="1" x14ac:dyDescent="0.4">
      <c r="B30" s="7"/>
      <c r="C30" s="28"/>
      <c r="D30" s="8"/>
      <c r="E30" s="42" t="s">
        <v>108</v>
      </c>
      <c r="F30" s="42"/>
      <c r="G30" s="42"/>
      <c r="H30" s="42"/>
      <c r="I30" s="42"/>
      <c r="J30" s="42"/>
      <c r="K30" s="42"/>
      <c r="L30" s="42"/>
      <c r="M30" s="42"/>
      <c r="N30" s="42"/>
      <c r="O30" s="42"/>
      <c r="P30" s="13"/>
      <c r="Q30" s="9"/>
    </row>
    <row r="31" spans="2:21" ht="20.45" customHeight="1" x14ac:dyDescent="0.4">
      <c r="B31" s="7"/>
      <c r="C31" s="28"/>
      <c r="D31" s="8"/>
      <c r="E31" s="42" t="s">
        <v>97</v>
      </c>
      <c r="F31" s="42"/>
      <c r="G31" s="42"/>
      <c r="H31" s="42"/>
      <c r="I31" s="42"/>
      <c r="J31" s="42"/>
      <c r="K31" s="42"/>
      <c r="L31" s="42"/>
      <c r="M31" s="42"/>
      <c r="N31" s="42"/>
      <c r="O31" s="42"/>
      <c r="P31" s="13"/>
      <c r="Q31" s="9"/>
    </row>
    <row r="32" spans="2:21" ht="20.45" customHeight="1" x14ac:dyDescent="0.4">
      <c r="B32" s="7"/>
      <c r="C32" s="28"/>
      <c r="D32" s="8"/>
      <c r="E32" s="42" t="s">
        <v>98</v>
      </c>
      <c r="F32" s="42"/>
      <c r="G32" s="42"/>
      <c r="H32" s="42"/>
      <c r="I32" s="42"/>
      <c r="J32" s="42"/>
      <c r="K32" s="42"/>
      <c r="L32" s="42"/>
      <c r="M32" s="42"/>
      <c r="N32" s="42"/>
      <c r="O32" s="42"/>
      <c r="P32" s="13"/>
      <c r="Q32" s="9"/>
    </row>
    <row r="33" spans="2:21" x14ac:dyDescent="0.4">
      <c r="B33" s="7"/>
      <c r="C33" s="29"/>
      <c r="D33" s="14"/>
      <c r="E33" s="14"/>
      <c r="F33" s="14"/>
      <c r="G33" s="14"/>
      <c r="H33" s="14"/>
      <c r="I33" s="14"/>
      <c r="J33" s="14"/>
      <c r="K33" s="14"/>
      <c r="L33" s="14"/>
      <c r="M33" s="14"/>
      <c r="N33" s="14"/>
      <c r="O33" s="14"/>
      <c r="P33" s="15"/>
      <c r="Q33" s="9"/>
    </row>
    <row r="34" spans="2:21" ht="19.5" thickBot="1" x14ac:dyDescent="0.45">
      <c r="B34" s="7"/>
      <c r="C34" s="27" t="s">
        <v>52</v>
      </c>
      <c r="D34" s="10" t="s">
        <v>109</v>
      </c>
      <c r="E34" s="10"/>
      <c r="F34" s="10"/>
      <c r="G34" s="10"/>
      <c r="H34" s="10"/>
      <c r="I34" s="10"/>
      <c r="J34" s="10"/>
      <c r="K34" s="10"/>
      <c r="L34" s="10"/>
      <c r="M34" s="10"/>
      <c r="N34" s="10"/>
      <c r="O34" s="10"/>
      <c r="P34" s="11"/>
      <c r="Q34" s="9"/>
    </row>
    <row r="35" spans="2:21" ht="19.5" thickBot="1" x14ac:dyDescent="0.45">
      <c r="B35" s="7"/>
      <c r="C35" s="28"/>
      <c r="D35" s="8"/>
      <c r="E35" s="32" t="str">
        <f>+IF(O35="","",IF(U35="OK",リスト等!D16,リスト等!D17))</f>
        <v/>
      </c>
      <c r="F35" s="8"/>
      <c r="G35" s="8"/>
      <c r="H35" s="8"/>
      <c r="I35" s="8"/>
      <c r="J35" s="8"/>
      <c r="K35" s="8"/>
      <c r="L35" s="8"/>
      <c r="M35" s="8"/>
      <c r="N35" s="21"/>
      <c r="O35" s="52"/>
      <c r="P35" s="12"/>
      <c r="Q35" s="9"/>
      <c r="S35" s="20" t="str">
        <f>+IF(O35="","","OK")</f>
        <v/>
      </c>
      <c r="U35" s="20" t="str">
        <f>+IF(OR(O35="",O35=リスト等!G7),"","OK")</f>
        <v/>
      </c>
    </row>
    <row r="36" spans="2:21" x14ac:dyDescent="0.4">
      <c r="B36" s="7"/>
      <c r="C36" s="28"/>
      <c r="D36" s="8"/>
      <c r="E36" s="42" t="s">
        <v>100</v>
      </c>
      <c r="F36" s="42"/>
      <c r="G36" s="42"/>
      <c r="H36" s="42"/>
      <c r="I36" s="42"/>
      <c r="J36" s="42"/>
      <c r="K36" s="42"/>
      <c r="L36" s="42"/>
      <c r="M36" s="42"/>
      <c r="N36" s="42"/>
      <c r="O36" s="42"/>
      <c r="P36" s="13"/>
      <c r="Q36" s="9"/>
    </row>
    <row r="37" spans="2:21" x14ac:dyDescent="0.4">
      <c r="B37" s="7"/>
      <c r="C37" s="28"/>
      <c r="D37" s="8"/>
      <c r="E37" s="42" t="s">
        <v>99</v>
      </c>
      <c r="F37" s="42"/>
      <c r="G37" s="42"/>
      <c r="H37" s="42"/>
      <c r="I37" s="42"/>
      <c r="J37" s="42"/>
      <c r="K37" s="42"/>
      <c r="L37" s="42"/>
      <c r="M37" s="42"/>
      <c r="N37" s="42"/>
      <c r="O37" s="42"/>
      <c r="P37" s="13"/>
      <c r="Q37" s="9"/>
    </row>
    <row r="38" spans="2:21" ht="11.45" customHeight="1" x14ac:dyDescent="0.4">
      <c r="B38" s="7"/>
      <c r="C38" s="29"/>
      <c r="D38" s="14"/>
      <c r="E38" s="14"/>
      <c r="F38" s="14"/>
      <c r="G38" s="14"/>
      <c r="H38" s="14"/>
      <c r="I38" s="14"/>
      <c r="J38" s="14"/>
      <c r="K38" s="14"/>
      <c r="L38" s="14"/>
      <c r="M38" s="14"/>
      <c r="N38" s="14"/>
      <c r="O38" s="14"/>
      <c r="P38" s="15"/>
      <c r="Q38" s="9"/>
    </row>
    <row r="39" spans="2:21" ht="5.45" customHeight="1" thickBot="1" x14ac:dyDescent="0.45">
      <c r="B39" s="7"/>
      <c r="C39" s="27"/>
      <c r="D39" s="10"/>
      <c r="E39" s="10"/>
      <c r="F39" s="10"/>
      <c r="G39" s="10"/>
      <c r="H39" s="10"/>
      <c r="I39" s="10"/>
      <c r="J39" s="10"/>
      <c r="K39" s="10"/>
      <c r="L39" s="10"/>
      <c r="M39" s="10"/>
      <c r="N39" s="10"/>
      <c r="O39" s="10"/>
      <c r="P39" s="11"/>
      <c r="Q39" s="9"/>
    </row>
    <row r="40" spans="2:21" ht="19.5" thickBot="1" x14ac:dyDescent="0.45">
      <c r="B40" s="7"/>
      <c r="C40" s="28" t="s">
        <v>53</v>
      </c>
      <c r="D40" s="8" t="s">
        <v>86</v>
      </c>
      <c r="E40" s="8"/>
      <c r="F40" s="8"/>
      <c r="G40" s="8"/>
      <c r="H40" s="8"/>
      <c r="I40" s="8"/>
      <c r="J40" s="8"/>
      <c r="K40" s="8"/>
      <c r="L40" s="8"/>
      <c r="M40" s="8"/>
      <c r="N40" s="8"/>
      <c r="O40" s="52"/>
      <c r="P40" s="12"/>
      <c r="Q40" s="9"/>
      <c r="S40" s="20" t="str">
        <f>+IF(O40="","","OK")</f>
        <v/>
      </c>
    </row>
    <row r="41" spans="2:21" ht="9" customHeight="1" thickBot="1" x14ac:dyDescent="0.45">
      <c r="B41" s="7"/>
      <c r="C41" s="28"/>
      <c r="D41" s="8"/>
      <c r="E41" s="8"/>
      <c r="F41" s="8"/>
      <c r="G41" s="8"/>
      <c r="H41" s="8"/>
      <c r="I41" s="8"/>
      <c r="J41" s="8"/>
      <c r="K41" s="8"/>
      <c r="L41" s="8"/>
      <c r="M41" s="8"/>
      <c r="N41" s="8"/>
      <c r="O41" s="8"/>
      <c r="P41" s="12"/>
      <c r="Q41" s="9"/>
    </row>
    <row r="42" spans="2:21" ht="18.600000000000001" customHeight="1" thickBot="1" x14ac:dyDescent="0.45">
      <c r="B42" s="7"/>
      <c r="C42" s="28" t="s">
        <v>54</v>
      </c>
      <c r="D42" s="42" t="s">
        <v>87</v>
      </c>
      <c r="E42" s="43"/>
      <c r="F42" s="43"/>
      <c r="G42" s="43"/>
      <c r="H42" s="43"/>
      <c r="I42" s="43"/>
      <c r="J42" s="43"/>
      <c r="K42" s="43"/>
      <c r="L42" s="43"/>
      <c r="M42" s="43"/>
      <c r="N42" s="44"/>
      <c r="O42" s="52"/>
      <c r="P42" s="12"/>
      <c r="Q42" s="9"/>
      <c r="S42" s="20" t="str">
        <f>+IF(AND(O42="",O40=リスト等!E6),"","OK")</f>
        <v>OK</v>
      </c>
    </row>
    <row r="43" spans="2:21" ht="9" customHeight="1" thickBot="1" x14ac:dyDescent="0.45">
      <c r="B43" s="7"/>
      <c r="C43" s="28"/>
      <c r="D43" s="8"/>
      <c r="E43" s="8"/>
      <c r="F43" s="8"/>
      <c r="G43" s="8"/>
      <c r="H43" s="8"/>
      <c r="I43" s="8"/>
      <c r="J43" s="8"/>
      <c r="K43" s="8"/>
      <c r="L43" s="8"/>
      <c r="M43" s="8"/>
      <c r="N43" s="8"/>
      <c r="O43" s="8"/>
      <c r="P43" s="12"/>
      <c r="Q43" s="9"/>
    </row>
    <row r="44" spans="2:21" ht="18.600000000000001" customHeight="1" thickBot="1" x14ac:dyDescent="0.45">
      <c r="B44" s="7"/>
      <c r="C44" s="28" t="s">
        <v>63</v>
      </c>
      <c r="D44" s="42" t="s">
        <v>88</v>
      </c>
      <c r="E44" s="43"/>
      <c r="F44" s="43"/>
      <c r="G44" s="43"/>
      <c r="H44" s="43"/>
      <c r="I44" s="43"/>
      <c r="J44" s="43"/>
      <c r="K44" s="43"/>
      <c r="L44" s="43"/>
      <c r="M44" s="43"/>
      <c r="N44" s="44"/>
      <c r="O44" s="52"/>
      <c r="P44" s="12"/>
      <c r="Q44" s="9"/>
      <c r="S44" s="20" t="str">
        <f>+IF(O40=リスト等!E7,"OK",IF(AND(O44="",O42=リスト等!E7),"","OK"))</f>
        <v>OK</v>
      </c>
      <c r="U44" s="20" t="str">
        <f>+IF(O40=リスト等!E7,"OK",IF(AND(O40=リスト等!E6,O42=リスト等!E6),"OK",IF(OR(AND(O40=リスト等!E6,O42=リスト等!E7),O42="",O44=リスト等!E7),IF(O44=リスト等!E6,"OK",""))))</f>
        <v/>
      </c>
    </row>
    <row r="45" spans="2:21" ht="9" customHeight="1" x14ac:dyDescent="0.4">
      <c r="B45" s="7"/>
      <c r="C45" s="28"/>
      <c r="D45" s="8"/>
      <c r="E45" s="8"/>
      <c r="F45" s="8"/>
      <c r="G45" s="8"/>
      <c r="H45" s="8"/>
      <c r="I45" s="8"/>
      <c r="J45" s="8"/>
      <c r="K45" s="8"/>
      <c r="L45" s="8"/>
      <c r="M45" s="8"/>
      <c r="N45" s="8"/>
      <c r="O45" s="8"/>
      <c r="P45" s="12"/>
      <c r="Q45" s="9"/>
    </row>
    <row r="46" spans="2:21" x14ac:dyDescent="0.4">
      <c r="B46" s="7"/>
      <c r="C46" s="28"/>
      <c r="D46" s="8"/>
      <c r="E46" s="22" t="str">
        <f>+IF(OR(S40="",S42="",S44=""),"",IF(U44="OK",リスト等!D16,リスト等!D17))</f>
        <v/>
      </c>
      <c r="F46" s="8"/>
      <c r="G46" s="8"/>
      <c r="H46" s="8"/>
      <c r="I46" s="8"/>
      <c r="J46" s="8"/>
      <c r="K46" s="8"/>
      <c r="L46" s="8"/>
      <c r="M46" s="8"/>
      <c r="N46" s="8"/>
      <c r="O46" s="8"/>
      <c r="P46" s="12"/>
      <c r="Q46" s="9"/>
    </row>
    <row r="47" spans="2:21" ht="31.9" customHeight="1" x14ac:dyDescent="0.4">
      <c r="B47" s="7"/>
      <c r="C47" s="28"/>
      <c r="D47" s="8"/>
      <c r="E47" s="42" t="s">
        <v>77</v>
      </c>
      <c r="F47" s="42"/>
      <c r="G47" s="42"/>
      <c r="H47" s="42"/>
      <c r="I47" s="42"/>
      <c r="J47" s="42"/>
      <c r="K47" s="42"/>
      <c r="L47" s="42"/>
      <c r="M47" s="42"/>
      <c r="N47" s="42"/>
      <c r="O47" s="42"/>
      <c r="P47" s="13"/>
      <c r="Q47" s="9"/>
    </row>
    <row r="48" spans="2:21" x14ac:dyDescent="0.4">
      <c r="B48" s="7"/>
      <c r="C48" s="28"/>
      <c r="D48" s="8"/>
      <c r="E48" s="8"/>
      <c r="F48" s="8"/>
      <c r="G48" s="8"/>
      <c r="H48" s="8"/>
      <c r="I48" s="8"/>
      <c r="J48" s="8"/>
      <c r="K48" s="8"/>
      <c r="L48" s="8"/>
      <c r="M48" s="8"/>
      <c r="N48" s="8"/>
      <c r="O48" s="8"/>
      <c r="P48" s="12"/>
      <c r="Q48" s="9"/>
    </row>
    <row r="49" spans="2:21" x14ac:dyDescent="0.4">
      <c r="B49" s="7"/>
      <c r="C49" s="27" t="s">
        <v>56</v>
      </c>
      <c r="D49" s="51" t="s">
        <v>89</v>
      </c>
      <c r="E49" s="51"/>
      <c r="F49" s="51"/>
      <c r="G49" s="51"/>
      <c r="H49" s="51"/>
      <c r="I49" s="51"/>
      <c r="J49" s="51"/>
      <c r="K49" s="51"/>
      <c r="L49" s="51"/>
      <c r="M49" s="51"/>
      <c r="N49" s="51"/>
      <c r="O49" s="51"/>
      <c r="P49" s="11"/>
      <c r="Q49" s="9"/>
    </row>
    <row r="50" spans="2:21" x14ac:dyDescent="0.4">
      <c r="B50" s="7"/>
      <c r="C50" s="28"/>
      <c r="D50" s="53" t="b">
        <v>0</v>
      </c>
      <c r="E50" s="2" t="s">
        <v>5</v>
      </c>
      <c r="F50" s="53" t="b">
        <v>0</v>
      </c>
      <c r="G50" s="2" t="s">
        <v>6</v>
      </c>
      <c r="H50" s="53" t="b">
        <v>0</v>
      </c>
      <c r="I50" s="2" t="s">
        <v>7</v>
      </c>
      <c r="J50" s="53" t="b">
        <v>0</v>
      </c>
      <c r="K50" s="2" t="s">
        <v>8</v>
      </c>
      <c r="L50" s="2"/>
      <c r="M50" s="2"/>
      <c r="N50" s="2"/>
      <c r="O50" s="2"/>
      <c r="P50" s="12"/>
      <c r="Q50" s="9"/>
      <c r="S50" s="20" t="str">
        <f>+IF(OR(D50=TRUE,F50=TRUE,H50=TRUE,J50=TRUE,D51=TRUE,F51=TRUE),"OK","")</f>
        <v/>
      </c>
      <c r="U50" s="20" t="str">
        <f>+IF(AND(H50=FALSE,J50=FALSE,D51=FALSE),"","OK")</f>
        <v/>
      </c>
    </row>
    <row r="51" spans="2:21" x14ac:dyDescent="0.4">
      <c r="B51" s="7"/>
      <c r="C51" s="28"/>
      <c r="D51" s="53" t="b">
        <v>0</v>
      </c>
      <c r="E51" s="2" t="s">
        <v>9</v>
      </c>
      <c r="F51" s="53" t="b">
        <v>0</v>
      </c>
      <c r="G51" s="2" t="s">
        <v>10</v>
      </c>
      <c r="H51" s="2"/>
      <c r="I51" s="2"/>
      <c r="J51" s="2"/>
      <c r="K51" s="2"/>
      <c r="L51" s="2"/>
      <c r="M51" s="2"/>
      <c r="N51" s="2"/>
      <c r="O51" s="2"/>
      <c r="P51" s="12"/>
      <c r="Q51" s="9"/>
    </row>
    <row r="52" spans="2:21" ht="9" customHeight="1" thickBot="1" x14ac:dyDescent="0.45">
      <c r="B52" s="7"/>
      <c r="C52" s="28"/>
      <c r="D52" s="8"/>
      <c r="E52" s="8"/>
      <c r="F52" s="8"/>
      <c r="G52" s="8"/>
      <c r="H52" s="8"/>
      <c r="I52" s="8"/>
      <c r="J52" s="8"/>
      <c r="K52" s="8"/>
      <c r="L52" s="8"/>
      <c r="M52" s="8"/>
      <c r="N52" s="8"/>
      <c r="P52" s="12"/>
      <c r="Q52" s="9"/>
    </row>
    <row r="53" spans="2:21" ht="19.5" thickBot="1" x14ac:dyDescent="0.45">
      <c r="B53" s="7"/>
      <c r="C53" s="28" t="s">
        <v>57</v>
      </c>
      <c r="D53" s="8"/>
      <c r="E53" s="8"/>
      <c r="F53" s="46" t="s">
        <v>90</v>
      </c>
      <c r="G53" s="37"/>
      <c r="H53" s="37"/>
      <c r="I53" s="37"/>
      <c r="J53" s="37"/>
      <c r="K53" s="37"/>
      <c r="L53" s="37"/>
      <c r="M53" s="37"/>
      <c r="N53" s="38"/>
      <c r="O53" s="52"/>
      <c r="P53" s="12"/>
      <c r="Q53" s="9"/>
      <c r="S53" s="20" t="str">
        <f>+IF(AND(F51=FALSE,O53=""),"","OK")</f>
        <v/>
      </c>
      <c r="U53" s="20" t="str">
        <f>+IF(AND(F51=FALSE,OR(O53="",O53=リスト等!E7)),"","OK")</f>
        <v/>
      </c>
    </row>
    <row r="54" spans="2:21" x14ac:dyDescent="0.4">
      <c r="B54" s="7"/>
      <c r="C54" s="28"/>
      <c r="D54" s="8"/>
      <c r="E54" s="22" t="str">
        <f>+IF(COUNTIF(D50:J51,TRUE)&gt;0,IF(AND(U50="OK",U53="OK"),リスト等!D16,リスト等!D17),"")</f>
        <v/>
      </c>
      <c r="F54" s="8"/>
      <c r="G54" s="8"/>
      <c r="H54" s="8"/>
      <c r="I54" s="8"/>
      <c r="J54" s="8"/>
      <c r="K54" s="8"/>
      <c r="L54" s="8"/>
      <c r="M54" s="8"/>
      <c r="N54" s="8"/>
      <c r="O54" s="8"/>
      <c r="P54" s="12"/>
      <c r="Q54" s="9"/>
    </row>
    <row r="55" spans="2:21" x14ac:dyDescent="0.4">
      <c r="B55" s="7"/>
      <c r="C55" s="28"/>
      <c r="D55" s="8"/>
      <c r="E55" s="46" t="s">
        <v>101</v>
      </c>
      <c r="F55" s="46"/>
      <c r="G55" s="46"/>
      <c r="H55" s="46"/>
      <c r="I55" s="46"/>
      <c r="J55" s="46"/>
      <c r="K55" s="46"/>
      <c r="L55" s="46"/>
      <c r="M55" s="46"/>
      <c r="N55" s="46"/>
      <c r="O55" s="46"/>
      <c r="P55" s="12"/>
      <c r="Q55" s="9"/>
    </row>
    <row r="56" spans="2:21" x14ac:dyDescent="0.4">
      <c r="B56" s="7"/>
      <c r="C56" s="28"/>
      <c r="D56" s="8"/>
      <c r="E56" s="42" t="s">
        <v>102</v>
      </c>
      <c r="F56" s="42"/>
      <c r="G56" s="42"/>
      <c r="H56" s="42"/>
      <c r="I56" s="42"/>
      <c r="J56" s="42"/>
      <c r="K56" s="42"/>
      <c r="L56" s="42"/>
      <c r="M56" s="42"/>
      <c r="N56" s="42"/>
      <c r="O56" s="42"/>
      <c r="P56" s="13"/>
      <c r="Q56" s="9"/>
    </row>
    <row r="57" spans="2:21" x14ac:dyDescent="0.4">
      <c r="B57" s="7"/>
      <c r="C57" s="28"/>
      <c r="D57" s="8"/>
      <c r="E57" s="46" t="s">
        <v>11</v>
      </c>
      <c r="F57" s="46"/>
      <c r="G57" s="46"/>
      <c r="H57" s="46"/>
      <c r="I57" s="46"/>
      <c r="J57" s="46"/>
      <c r="K57" s="46"/>
      <c r="L57" s="46"/>
      <c r="M57" s="46"/>
      <c r="N57" s="8"/>
      <c r="O57" s="8"/>
      <c r="P57" s="12"/>
      <c r="Q57" s="9"/>
    </row>
    <row r="58" spans="2:21" x14ac:dyDescent="0.4">
      <c r="B58" s="7"/>
      <c r="C58" s="29"/>
      <c r="D58" s="14"/>
      <c r="E58" s="14"/>
      <c r="F58" s="14"/>
      <c r="G58" s="14"/>
      <c r="H58" s="14"/>
      <c r="I58" s="14"/>
      <c r="J58" s="14"/>
      <c r="K58" s="14"/>
      <c r="L58" s="14"/>
      <c r="M58" s="14"/>
      <c r="N58" s="14"/>
      <c r="O58" s="14"/>
      <c r="P58" s="15"/>
      <c r="Q58" s="9"/>
    </row>
    <row r="59" spans="2:21" ht="19.5" thickBot="1" x14ac:dyDescent="0.45">
      <c r="B59" s="7"/>
      <c r="C59" s="28" t="s">
        <v>58</v>
      </c>
      <c r="D59" s="8" t="s">
        <v>91</v>
      </c>
      <c r="E59" s="8"/>
      <c r="F59" s="8"/>
      <c r="G59" s="8"/>
      <c r="H59" s="8"/>
      <c r="I59" s="8"/>
      <c r="J59" s="8"/>
      <c r="K59" s="8"/>
      <c r="L59" s="8"/>
      <c r="M59" s="8"/>
      <c r="N59" s="8"/>
      <c r="O59" s="10"/>
      <c r="P59" s="11"/>
      <c r="Q59" s="9"/>
    </row>
    <row r="60" spans="2:21" ht="19.5" thickBot="1" x14ac:dyDescent="0.45">
      <c r="B60" s="7"/>
      <c r="C60" s="28"/>
      <c r="D60" s="8"/>
      <c r="E60" s="32" t="str">
        <f>+IF(O60="","",IF(U60="OK",リスト等!D16,リスト等!D17))</f>
        <v/>
      </c>
      <c r="F60" s="8"/>
      <c r="G60" s="8"/>
      <c r="H60" s="8"/>
      <c r="I60" s="8"/>
      <c r="J60" s="8"/>
      <c r="K60" s="8"/>
      <c r="L60" s="8"/>
      <c r="M60" s="8"/>
      <c r="N60" s="8"/>
      <c r="O60" s="52"/>
      <c r="P60" s="12"/>
      <c r="Q60" s="9"/>
      <c r="S60" s="20" t="str">
        <f>+IF(OR(D50=TRUE,F50=TRUE)*AND(O60=""),"","OK")</f>
        <v>OK</v>
      </c>
      <c r="U60" s="20" t="str">
        <f>+IF(O60=リスト等!E6,"",IF(AND(O60=リスト等!E6,OR(D50=TRUE,F50=TRUE)),"",IF(OR(D50=TRUE,F50=TRUE)*AND(O60=""),"","OK")))</f>
        <v>OK</v>
      </c>
    </row>
    <row r="61" spans="2:21" x14ac:dyDescent="0.4">
      <c r="B61" s="7"/>
      <c r="C61" s="28"/>
      <c r="D61" s="8"/>
      <c r="E61" s="42" t="s">
        <v>103</v>
      </c>
      <c r="F61" s="42"/>
      <c r="G61" s="42"/>
      <c r="H61" s="42"/>
      <c r="I61" s="42"/>
      <c r="J61" s="42"/>
      <c r="K61" s="42"/>
      <c r="L61" s="42"/>
      <c r="M61" s="42"/>
      <c r="N61" s="42"/>
      <c r="O61" s="42"/>
      <c r="P61" s="13"/>
      <c r="Q61" s="9"/>
    </row>
    <row r="62" spans="2:21" x14ac:dyDescent="0.4">
      <c r="B62" s="7"/>
      <c r="C62" s="29"/>
      <c r="D62" s="14"/>
      <c r="E62" s="14"/>
      <c r="F62" s="14"/>
      <c r="G62" s="14"/>
      <c r="H62" s="14"/>
      <c r="I62" s="14"/>
      <c r="J62" s="14"/>
      <c r="K62" s="14"/>
      <c r="L62" s="14"/>
      <c r="M62" s="14"/>
      <c r="N62" s="14"/>
      <c r="O62" s="14"/>
      <c r="P62" s="15"/>
      <c r="Q62" s="9"/>
    </row>
    <row r="63" spans="2:21" ht="19.5" thickBot="1" x14ac:dyDescent="0.45">
      <c r="B63" s="7"/>
      <c r="C63" s="28" t="s">
        <v>59</v>
      </c>
      <c r="D63" s="8" t="s">
        <v>92</v>
      </c>
      <c r="E63" s="8"/>
      <c r="F63" s="8"/>
      <c r="G63" s="8"/>
      <c r="H63" s="8"/>
      <c r="I63" s="8"/>
      <c r="J63" s="8"/>
      <c r="K63" s="8"/>
      <c r="L63" s="8"/>
      <c r="M63" s="8"/>
      <c r="N63" s="8"/>
      <c r="O63" s="10"/>
      <c r="P63" s="11"/>
      <c r="Q63" s="9"/>
    </row>
    <row r="64" spans="2:21" ht="19.5" thickBot="1" x14ac:dyDescent="0.45">
      <c r="B64" s="7"/>
      <c r="C64" s="28"/>
      <c r="D64" s="8"/>
      <c r="E64" s="32" t="str">
        <f>+IF(O64="","",IF(U64="OK",リスト等!D16,リスト等!D17))</f>
        <v/>
      </c>
      <c r="F64" s="8"/>
      <c r="G64" s="8"/>
      <c r="H64" s="8"/>
      <c r="I64" s="8"/>
      <c r="J64" s="8"/>
      <c r="K64" s="8"/>
      <c r="L64" s="8"/>
      <c r="M64" s="8"/>
      <c r="N64" s="8"/>
      <c r="O64" s="52"/>
      <c r="P64" s="12"/>
      <c r="Q64" s="9"/>
      <c r="S64" s="20" t="str">
        <f>+IF(O64="","","OK")</f>
        <v/>
      </c>
      <c r="U64" s="20" t="str">
        <f>+IF(O64=リスト等!E6,"OK","")</f>
        <v/>
      </c>
    </row>
    <row r="65" spans="2:21" x14ac:dyDescent="0.4">
      <c r="B65" s="7"/>
      <c r="C65" s="28"/>
      <c r="D65" s="8"/>
      <c r="E65" s="46" t="s">
        <v>104</v>
      </c>
      <c r="F65" s="46"/>
      <c r="G65" s="46"/>
      <c r="H65" s="46"/>
      <c r="I65" s="46"/>
      <c r="J65" s="46"/>
      <c r="K65" s="46"/>
      <c r="L65" s="46"/>
      <c r="M65" s="46"/>
      <c r="N65" s="46"/>
      <c r="O65" s="46"/>
      <c r="P65" s="12"/>
      <c r="Q65" s="9"/>
    </row>
    <row r="66" spans="2:21" x14ac:dyDescent="0.4">
      <c r="B66" s="7"/>
      <c r="C66" s="28"/>
      <c r="D66" s="8"/>
      <c r="E66" s="42" t="s">
        <v>27</v>
      </c>
      <c r="F66" s="42"/>
      <c r="G66" s="42"/>
      <c r="H66" s="42"/>
      <c r="I66" s="42"/>
      <c r="J66" s="42"/>
      <c r="K66" s="42"/>
      <c r="L66" s="42"/>
      <c r="M66" s="42"/>
      <c r="N66" s="42"/>
      <c r="O66" s="42"/>
      <c r="P66" s="13"/>
      <c r="Q66" s="9"/>
    </row>
    <row r="67" spans="2:21" x14ac:dyDescent="0.4">
      <c r="B67" s="7"/>
      <c r="C67" s="29"/>
      <c r="D67" s="14"/>
      <c r="E67" s="14"/>
      <c r="F67" s="14"/>
      <c r="G67" s="14"/>
      <c r="H67" s="14"/>
      <c r="I67" s="14"/>
      <c r="J67" s="14"/>
      <c r="K67" s="14"/>
      <c r="L67" s="14"/>
      <c r="M67" s="14"/>
      <c r="N67" s="14"/>
      <c r="O67" s="14"/>
      <c r="P67" s="15"/>
      <c r="Q67" s="9"/>
    </row>
    <row r="68" spans="2:21" ht="19.5" thickBot="1" x14ac:dyDescent="0.45">
      <c r="B68" s="7"/>
      <c r="C68" s="28" t="s">
        <v>60</v>
      </c>
      <c r="D68" s="8" t="s">
        <v>95</v>
      </c>
      <c r="E68" s="8"/>
      <c r="F68" s="8"/>
      <c r="G68" s="8"/>
      <c r="H68" s="8"/>
      <c r="I68" s="8"/>
      <c r="J68" s="8"/>
      <c r="K68" s="8"/>
      <c r="L68" s="8"/>
      <c r="M68" s="8"/>
      <c r="N68" s="8"/>
      <c r="O68" s="10"/>
      <c r="P68" s="11"/>
      <c r="Q68" s="9"/>
    </row>
    <row r="69" spans="2:21" ht="19.5" thickBot="1" x14ac:dyDescent="0.45">
      <c r="B69" s="7"/>
      <c r="C69" s="28"/>
      <c r="D69" s="8"/>
      <c r="E69" s="32" t="str">
        <f>+IF(O69="","",IF(U69="OK",リスト等!D16,リスト等!D17))</f>
        <v/>
      </c>
      <c r="F69" s="8"/>
      <c r="G69" s="8"/>
      <c r="H69" s="8"/>
      <c r="I69" s="8"/>
      <c r="J69" s="8"/>
      <c r="K69" s="8"/>
      <c r="L69" s="8"/>
      <c r="M69" s="8"/>
      <c r="N69" s="8"/>
      <c r="O69" s="52"/>
      <c r="P69" s="12"/>
      <c r="Q69" s="9"/>
      <c r="S69" s="20" t="str">
        <f>+IF(O69="","","OK")</f>
        <v/>
      </c>
      <c r="U69" s="20" t="str">
        <f>+IF(OR(O69="",O69=リスト等!E6),"","OK")</f>
        <v/>
      </c>
    </row>
    <row r="70" spans="2:21" x14ac:dyDescent="0.4">
      <c r="B70" s="7"/>
      <c r="C70" s="28"/>
      <c r="D70" s="8"/>
      <c r="E70" s="46" t="s">
        <v>105</v>
      </c>
      <c r="F70" s="46"/>
      <c r="G70" s="46"/>
      <c r="H70" s="46"/>
      <c r="I70" s="46"/>
      <c r="J70" s="46"/>
      <c r="K70" s="46"/>
      <c r="L70" s="46"/>
      <c r="M70" s="46"/>
      <c r="N70" s="46"/>
      <c r="O70" s="46"/>
      <c r="P70" s="12"/>
      <c r="Q70" s="9"/>
    </row>
    <row r="71" spans="2:21" x14ac:dyDescent="0.4">
      <c r="B71" s="7"/>
      <c r="C71" s="28"/>
      <c r="D71" s="8"/>
      <c r="E71" s="46" t="s">
        <v>106</v>
      </c>
      <c r="F71" s="46"/>
      <c r="G71" s="46"/>
      <c r="H71" s="46"/>
      <c r="I71" s="46"/>
      <c r="J71" s="46"/>
      <c r="K71" s="46"/>
      <c r="L71" s="46"/>
      <c r="M71" s="46"/>
      <c r="N71" s="46"/>
      <c r="O71" s="46"/>
      <c r="P71" s="12"/>
      <c r="Q71" s="9"/>
    </row>
    <row r="72" spans="2:21" x14ac:dyDescent="0.4">
      <c r="B72" s="7"/>
      <c r="C72" s="29"/>
      <c r="D72" s="14"/>
      <c r="E72" s="14"/>
      <c r="F72" s="14"/>
      <c r="G72" s="14"/>
      <c r="H72" s="14"/>
      <c r="I72" s="14"/>
      <c r="J72" s="14"/>
      <c r="K72" s="14"/>
      <c r="L72" s="14"/>
      <c r="M72" s="14"/>
      <c r="N72" s="14"/>
      <c r="O72" s="14"/>
      <c r="P72" s="15"/>
      <c r="Q72" s="9"/>
    </row>
    <row r="73" spans="2:21" ht="19.5" thickBot="1" x14ac:dyDescent="0.45">
      <c r="B73" s="7"/>
      <c r="C73" s="28" t="s">
        <v>61</v>
      </c>
      <c r="D73" s="8" t="s">
        <v>94</v>
      </c>
      <c r="E73" s="8"/>
      <c r="F73" s="8"/>
      <c r="G73" s="8"/>
      <c r="H73" s="8"/>
      <c r="I73" s="8"/>
      <c r="J73" s="8"/>
      <c r="K73" s="8"/>
      <c r="L73" s="8"/>
      <c r="M73" s="8"/>
      <c r="N73" s="8"/>
      <c r="O73" s="8"/>
      <c r="P73" s="12"/>
      <c r="Q73" s="9"/>
    </row>
    <row r="74" spans="2:21" ht="19.5" thickBot="1" x14ac:dyDescent="0.45">
      <c r="B74" s="7"/>
      <c r="C74" s="28"/>
      <c r="D74" s="8"/>
      <c r="E74" s="32" t="str">
        <f>+IF(O74="","",IF(U74="OK",リスト等!D16,リスト等!D17))</f>
        <v/>
      </c>
      <c r="F74" s="8"/>
      <c r="G74" s="8"/>
      <c r="H74" s="8"/>
      <c r="I74" s="8"/>
      <c r="J74" s="8"/>
      <c r="K74" s="8"/>
      <c r="L74" s="8"/>
      <c r="M74" s="8"/>
      <c r="N74" s="8"/>
      <c r="O74" s="52"/>
      <c r="P74" s="12"/>
      <c r="Q74" s="9"/>
      <c r="S74" s="20" t="str">
        <f>+IF(O74="","","OK")</f>
        <v/>
      </c>
      <c r="U74" s="20" t="str">
        <f>+IF(OR(O74="",O74=リスト等!E6),"","OK")</f>
        <v/>
      </c>
    </row>
    <row r="75" spans="2:21" x14ac:dyDescent="0.4">
      <c r="B75" s="7"/>
      <c r="C75" s="28"/>
      <c r="D75" s="8"/>
      <c r="E75" s="42" t="s">
        <v>107</v>
      </c>
      <c r="F75" s="43"/>
      <c r="G75" s="43"/>
      <c r="H75" s="43"/>
      <c r="I75" s="43"/>
      <c r="J75" s="43"/>
      <c r="K75" s="43"/>
      <c r="L75" s="43"/>
      <c r="M75" s="43"/>
      <c r="N75" s="43"/>
      <c r="P75" s="12"/>
      <c r="Q75" s="9"/>
    </row>
    <row r="76" spans="2:21" x14ac:dyDescent="0.4">
      <c r="B76" s="7"/>
      <c r="C76" s="29"/>
      <c r="D76" s="14"/>
      <c r="E76" s="14"/>
      <c r="F76" s="14"/>
      <c r="G76" s="14"/>
      <c r="H76" s="14"/>
      <c r="I76" s="14"/>
      <c r="J76" s="14"/>
      <c r="K76" s="14"/>
      <c r="L76" s="14"/>
      <c r="M76" s="14"/>
      <c r="N76" s="14"/>
      <c r="O76" s="14"/>
      <c r="P76" s="15"/>
      <c r="Q76" s="9"/>
    </row>
    <row r="77" spans="2:21" ht="19.5" thickBot="1" x14ac:dyDescent="0.45">
      <c r="B77" s="7"/>
      <c r="C77" s="28" t="s">
        <v>62</v>
      </c>
      <c r="D77" s="8" t="s">
        <v>93</v>
      </c>
      <c r="E77" s="8"/>
      <c r="F77" s="8"/>
      <c r="G77" s="8"/>
      <c r="H77" s="8"/>
      <c r="I77" s="8"/>
      <c r="J77" s="8"/>
      <c r="K77" s="8"/>
      <c r="L77" s="8"/>
      <c r="M77" s="8"/>
      <c r="N77" s="8"/>
      <c r="O77" s="8"/>
      <c r="P77" s="12"/>
      <c r="Q77" s="9"/>
    </row>
    <row r="78" spans="2:21" ht="19.5" thickBot="1" x14ac:dyDescent="0.45">
      <c r="B78" s="7"/>
      <c r="C78" s="28"/>
      <c r="D78" s="8"/>
      <c r="E78" s="8" t="str">
        <f>+IF(O78="","",IF(U78="OK",リスト等!D16,リスト等!D17))</f>
        <v/>
      </c>
      <c r="F78" s="8"/>
      <c r="G78" s="8"/>
      <c r="H78" s="8"/>
      <c r="I78" s="8"/>
      <c r="J78" s="8"/>
      <c r="K78" s="8"/>
      <c r="L78" s="8"/>
      <c r="M78" s="8"/>
      <c r="N78" s="8"/>
      <c r="O78" s="52"/>
      <c r="P78" s="12"/>
      <c r="Q78" s="9"/>
      <c r="S78" s="20" t="str">
        <f>+IF(O78="","","OK")</f>
        <v/>
      </c>
      <c r="U78" s="20" t="str">
        <f>+IF(OR(O78="",O78=リスト等!K9),"","OK")</f>
        <v/>
      </c>
    </row>
    <row r="79" spans="2:21" ht="18.600000000000001" customHeight="1" x14ac:dyDescent="0.4">
      <c r="B79" s="7"/>
      <c r="C79" s="28"/>
      <c r="D79" s="8"/>
      <c r="E79" s="42" t="s">
        <v>73</v>
      </c>
      <c r="F79" s="37"/>
      <c r="G79" s="37"/>
      <c r="H79" s="37"/>
      <c r="I79" s="37"/>
      <c r="J79" s="37"/>
      <c r="K79" s="37"/>
      <c r="L79" s="37"/>
      <c r="M79" s="37"/>
      <c r="N79" s="37"/>
      <c r="P79" s="12"/>
      <c r="Q79" s="9"/>
    </row>
    <row r="80" spans="2:21" x14ac:dyDescent="0.4">
      <c r="B80" s="7"/>
      <c r="C80" s="29"/>
      <c r="D80" s="14"/>
      <c r="E80" s="47"/>
      <c r="F80" s="47"/>
      <c r="G80" s="47"/>
      <c r="H80" s="47"/>
      <c r="I80" s="47"/>
      <c r="J80" s="47"/>
      <c r="K80" s="47"/>
      <c r="L80" s="47"/>
      <c r="M80" s="47"/>
      <c r="N80" s="47"/>
      <c r="O80" s="14"/>
      <c r="P80" s="15"/>
      <c r="Q80" s="9"/>
    </row>
    <row r="81" spans="2:17" ht="19.5" thickBot="1" x14ac:dyDescent="0.45">
      <c r="B81" s="16"/>
      <c r="C81" s="31"/>
      <c r="D81" s="17"/>
      <c r="E81" s="17"/>
      <c r="F81" s="17"/>
      <c r="G81" s="17"/>
      <c r="H81" s="17"/>
      <c r="I81" s="17"/>
      <c r="J81" s="17"/>
      <c r="K81" s="17"/>
      <c r="L81" s="17"/>
      <c r="M81" s="17"/>
      <c r="N81" s="17"/>
      <c r="O81" s="17"/>
      <c r="P81" s="17"/>
      <c r="Q81" s="18"/>
    </row>
    <row r="83" spans="2:17" ht="19.5" thickBot="1" x14ac:dyDescent="0.45"/>
    <row r="84" spans="2:17" x14ac:dyDescent="0.4">
      <c r="B84" s="33" t="s">
        <v>3</v>
      </c>
      <c r="C84" s="34"/>
      <c r="D84" s="34"/>
      <c r="E84" s="34"/>
      <c r="F84" s="35"/>
      <c r="G84" s="33" t="str">
        <f>+IF(COUNTIF(S7:S81,"OK")&lt;COUNTA(S7:S81),リスト等!D23,(IF(COUNTIF(U7:U81,"OK")&lt;COUNTA(U7:U81),リスト等!D22,リスト等!D21)))</f>
        <v>回答欄が空欄になっている部分があります。</v>
      </c>
      <c r="H84" s="34"/>
      <c r="I84" s="34"/>
      <c r="J84" s="34"/>
      <c r="K84" s="34"/>
      <c r="L84" s="34"/>
      <c r="M84" s="34"/>
      <c r="N84" s="34"/>
      <c r="O84" s="34"/>
      <c r="P84" s="34"/>
      <c r="Q84" s="35"/>
    </row>
    <row r="85" spans="2:17" x14ac:dyDescent="0.4">
      <c r="B85" s="36"/>
      <c r="C85" s="37"/>
      <c r="D85" s="37"/>
      <c r="E85" s="37"/>
      <c r="F85" s="38"/>
      <c r="G85" s="36"/>
      <c r="H85" s="37"/>
      <c r="I85" s="37"/>
      <c r="J85" s="37"/>
      <c r="K85" s="37"/>
      <c r="L85" s="37"/>
      <c r="M85" s="37"/>
      <c r="N85" s="37"/>
      <c r="O85" s="37"/>
      <c r="P85" s="37"/>
      <c r="Q85" s="38"/>
    </row>
    <row r="86" spans="2:17" x14ac:dyDescent="0.4">
      <c r="B86" s="36"/>
      <c r="C86" s="37"/>
      <c r="D86" s="37"/>
      <c r="E86" s="37"/>
      <c r="F86" s="38"/>
      <c r="G86" s="36"/>
      <c r="H86" s="37"/>
      <c r="I86" s="37"/>
      <c r="J86" s="37"/>
      <c r="K86" s="37"/>
      <c r="L86" s="37"/>
      <c r="M86" s="37"/>
      <c r="N86" s="37"/>
      <c r="O86" s="37"/>
      <c r="P86" s="37"/>
      <c r="Q86" s="38"/>
    </row>
    <row r="87" spans="2:17" ht="19.5" thickBot="1" x14ac:dyDescent="0.45">
      <c r="B87" s="39"/>
      <c r="C87" s="40"/>
      <c r="D87" s="40"/>
      <c r="E87" s="40"/>
      <c r="F87" s="41"/>
      <c r="G87" s="39"/>
      <c r="H87" s="40"/>
      <c r="I87" s="40"/>
      <c r="J87" s="40"/>
      <c r="K87" s="40"/>
      <c r="L87" s="40"/>
      <c r="M87" s="40"/>
      <c r="N87" s="40"/>
      <c r="O87" s="40"/>
      <c r="P87" s="40"/>
      <c r="Q87" s="41"/>
    </row>
  </sheetData>
  <sheetProtection algorithmName="SHA-512" hashValue="fgsLjNswOuVcCTHHVFd7FcIaFiz/nL8sQaUrunF/qLDyp9ytG8inUqo4X7QfU0fofkd/f4BYwMqpmYtMsv2bRw==" saltValue="gnAT7CotKtJ8kHqiVGH4DA==" spinCount="100000" sheet="1" objects="1" scenarios="1"/>
  <mergeCells count="36">
    <mergeCell ref="D2:O2"/>
    <mergeCell ref="E47:O47"/>
    <mergeCell ref="E36:O36"/>
    <mergeCell ref="E57:M57"/>
    <mergeCell ref="D4:O4"/>
    <mergeCell ref="E32:O32"/>
    <mergeCell ref="E31:O31"/>
    <mergeCell ref="E30:O30"/>
    <mergeCell ref="E29:O29"/>
    <mergeCell ref="E28:O28"/>
    <mergeCell ref="D49:O49"/>
    <mergeCell ref="E37:O37"/>
    <mergeCell ref="D42:N42"/>
    <mergeCell ref="E61:O61"/>
    <mergeCell ref="E56:O56"/>
    <mergeCell ref="E55:O55"/>
    <mergeCell ref="E66:O66"/>
    <mergeCell ref="E8:O8"/>
    <mergeCell ref="D26:N26"/>
    <mergeCell ref="F53:N53"/>
    <mergeCell ref="G84:Q87"/>
    <mergeCell ref="B84:F87"/>
    <mergeCell ref="D44:N44"/>
    <mergeCell ref="E9:O9"/>
    <mergeCell ref="E17:O17"/>
    <mergeCell ref="E75:N75"/>
    <mergeCell ref="I14:M14"/>
    <mergeCell ref="E18:O18"/>
    <mergeCell ref="E70:O70"/>
    <mergeCell ref="E71:O71"/>
    <mergeCell ref="E79:N80"/>
    <mergeCell ref="E16:O16"/>
    <mergeCell ref="D23:N24"/>
    <mergeCell ref="D21:N21"/>
    <mergeCell ref="E10:O10"/>
    <mergeCell ref="E65:O65"/>
  </mergeCells>
  <phoneticPr fontId="1"/>
  <conditionalFormatting sqref="E46">
    <cfRule type="expression" dxfId="56" priority="26">
      <formula>$U$44=""</formula>
    </cfRule>
    <cfRule type="expression" dxfId="55" priority="29">
      <formula>OR($S$40="",$S$42="",$S$44="")</formula>
    </cfRule>
    <cfRule type="expression" dxfId="54" priority="30">
      <formula>$U$44="OK"</formula>
    </cfRule>
    <cfRule type="expression" dxfId="53" priority="31">
      <formula>AND($S$40="OK",$T$42="OK",$S$44="OK")</formula>
    </cfRule>
  </conditionalFormatting>
  <conditionalFormatting sqref="E54 E57:M58">
    <cfRule type="expression" dxfId="52" priority="25">
      <formula>($D$50=FALSE)*AND($H$50=FALSE)*AND($J$50=FALSE)*AND($D$51=FALSE)*($F$51=FALSE)*AND($F$50=FALSE)</formula>
    </cfRule>
  </conditionalFormatting>
  <conditionalFormatting sqref="E79 O80">
    <cfRule type="expression" dxfId="40" priority="165">
      <formula>$O$78=""</formula>
    </cfRule>
  </conditionalFormatting>
  <conditionalFormatting sqref="E75:N75">
    <cfRule type="expression" dxfId="39" priority="1">
      <formula>$O$74=""</formula>
    </cfRule>
  </conditionalFormatting>
  <conditionalFormatting sqref="E8:O10">
    <cfRule type="expression" dxfId="35" priority="105">
      <formula>$O$7=""</formula>
    </cfRule>
  </conditionalFormatting>
  <conditionalFormatting sqref="E17:O17">
    <cfRule type="expression" dxfId="32" priority="140">
      <formula>OR($D$15=TRUE,$F$15=TRUE,$J$15=TRUE)</formula>
    </cfRule>
    <cfRule type="expression" dxfId="31" priority="141">
      <formula>$J$15=FALSE</formula>
    </cfRule>
  </conditionalFormatting>
  <conditionalFormatting sqref="E18:O18">
    <cfRule type="expression" dxfId="30" priority="97">
      <formula>$D$13=FALSE</formula>
    </cfRule>
  </conditionalFormatting>
  <conditionalFormatting sqref="E28:O30">
    <cfRule type="expression" dxfId="27" priority="131">
      <formula>$O$24=""</formula>
    </cfRule>
  </conditionalFormatting>
  <conditionalFormatting sqref="E31:O32">
    <cfRule type="expression" dxfId="23" priority="15">
      <formula>$O$24=""</formula>
    </cfRule>
  </conditionalFormatting>
  <conditionalFormatting sqref="E47:O47">
    <cfRule type="expression" dxfId="17" priority="27">
      <formula>OR($S$40="",$S$42="",$S$44="")</formula>
    </cfRule>
    <cfRule type="expression" dxfId="15" priority="155">
      <formula>$O$40=""</formula>
    </cfRule>
  </conditionalFormatting>
  <conditionalFormatting sqref="E55:O55">
    <cfRule type="expression" dxfId="14" priority="120">
      <formula>($D$50=FALSE)*AND($H$50=FALSE)*AND($J$50=FALSE)*AND($D$51=FALSE)*($F$51=FALSE)*AND($F$50=FALSE)</formula>
    </cfRule>
    <cfRule type="expression" dxfId="13" priority="123">
      <formula>$U$50=""</formula>
    </cfRule>
  </conditionalFormatting>
  <conditionalFormatting sqref="E56:O56">
    <cfRule type="expression" dxfId="12" priority="22">
      <formula>$S$50=""</formula>
    </cfRule>
    <cfRule type="expression" dxfId="11" priority="23">
      <formula>$U$53=""</formula>
    </cfRule>
  </conditionalFormatting>
  <conditionalFormatting sqref="E61:O61">
    <cfRule type="expression" dxfId="10" priority="116">
      <formula>$O$60=""</formula>
    </cfRule>
  </conditionalFormatting>
  <conditionalFormatting sqref="E65:O66">
    <cfRule type="expression" dxfId="7" priority="109">
      <formula>$O$64=""</formula>
    </cfRule>
  </conditionalFormatting>
  <conditionalFormatting sqref="E70:O71">
    <cfRule type="expression" dxfId="5" priority="107">
      <formula>$O$69=""</formula>
    </cfRule>
  </conditionalFormatting>
  <conditionalFormatting sqref="O53">
    <cfRule type="expression" dxfId="1" priority="61">
      <formula>$F$51=TRUE</formula>
    </cfRule>
  </conditionalFormatting>
  <conditionalFormatting sqref="O60">
    <cfRule type="expression" dxfId="0" priority="98">
      <formula>($D$50=FALSE)*OR($F$50=FALSE)</formula>
    </cfRule>
  </conditionalFormatting>
  <pageMargins left="0.70866141732283472" right="0.70866141732283472" top="0.35433070866141736" bottom="0.35433070866141736" header="0.31496062992125984" footer="0.31496062992125984"/>
  <pageSetup paperSize="9" scale="63"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2" id="{0253CBB8-ED2D-4895-B4DA-D9CF007468DC}">
            <xm:f>$E$7=リスト等!$D$16</xm:f>
            <x14:dxf>
              <font>
                <b/>
                <i val="0"/>
              </font>
            </x14:dxf>
          </x14:cfRule>
          <x14:cfRule type="expression" priority="13" id="{0C2189FF-1C55-4E88-8366-B097BE0533BF}">
            <xm:f>$E$7=リスト等!$D$17</xm:f>
            <x14:dxf>
              <font>
                <b/>
                <i val="0"/>
                <color rgb="FFFF0000"/>
              </font>
            </x14:dxf>
          </x14:cfRule>
          <xm:sqref>E7</xm:sqref>
        </x14:conditionalFormatting>
        <x14:conditionalFormatting xmlns:xm="http://schemas.microsoft.com/office/excel/2006/main">
          <x14:cfRule type="expression" priority="10" id="{924A12B9-4A40-4D38-B40D-C2E50E19A2C1}">
            <xm:f>$E$27=リスト等!$D$16</xm:f>
            <x14:dxf>
              <font>
                <b/>
                <i val="0"/>
                <color theme="1"/>
              </font>
            </x14:dxf>
          </x14:cfRule>
          <x14:cfRule type="expression" priority="11" id="{C46E869F-5A94-48FA-BE8B-76985E1BB4B1}">
            <xm:f>$E$27=リスト等!$D$17</xm:f>
            <x14:dxf>
              <font>
                <b/>
                <i val="0"/>
                <color rgb="FFFF0000"/>
              </font>
            </x14:dxf>
          </x14:cfRule>
          <xm:sqref>E27</xm:sqref>
        </x14:conditionalFormatting>
        <x14:conditionalFormatting xmlns:xm="http://schemas.microsoft.com/office/excel/2006/main">
          <x14:cfRule type="expression" priority="39" id="{00000000-000E-0000-0000-00001A000000}">
            <xm:f>$E$35=リスト等!$D$17</xm:f>
            <x14:dxf>
              <font>
                <b/>
                <i val="0"/>
                <color rgb="FFFF0000"/>
              </font>
            </x14:dxf>
          </x14:cfRule>
          <x14:cfRule type="expression" priority="40" id="{00000000-000E-0000-0000-00001B000000}">
            <xm:f>$E$35=リスト等!$D$16</xm:f>
            <x14:dxf>
              <font>
                <b/>
                <i val="0"/>
                <color theme="1"/>
              </font>
            </x14:dxf>
          </x14:cfRule>
          <xm:sqref>E35</xm:sqref>
        </x14:conditionalFormatting>
        <x14:conditionalFormatting xmlns:xm="http://schemas.microsoft.com/office/excel/2006/main">
          <x14:cfRule type="expression" priority="118" id="{35BA2A03-FDB1-4CBD-A23A-3BD54370C752}">
            <xm:f>$E$54=リスト等!$D$17</xm:f>
            <x14:dxf>
              <font>
                <b/>
                <i val="0"/>
                <color rgb="FFFF0000"/>
              </font>
            </x14:dxf>
          </x14:cfRule>
          <xm:sqref>E54</xm:sqref>
        </x14:conditionalFormatting>
        <x14:conditionalFormatting xmlns:xm="http://schemas.microsoft.com/office/excel/2006/main">
          <x14:cfRule type="expression" priority="16" id="{20BF2C82-07F3-4057-B2DC-C26607BD8013}">
            <xm:f>$E$60=リスト等!$D$17</xm:f>
            <x14:dxf>
              <font>
                <b/>
                <i val="0"/>
                <color rgb="FFFF0000"/>
              </font>
            </x14:dxf>
          </x14:cfRule>
          <x14:cfRule type="expression" priority="17" id="{00000000-000E-0000-0000-000004000000}">
            <xm:f>$E$60=リスト等!$D$16</xm:f>
            <x14:dxf>
              <font>
                <b/>
                <i val="0"/>
                <color theme="1"/>
              </font>
            </x14:dxf>
          </x14:cfRule>
          <xm:sqref>E60</xm:sqref>
        </x14:conditionalFormatting>
        <x14:conditionalFormatting xmlns:xm="http://schemas.microsoft.com/office/excel/2006/main">
          <x14:cfRule type="expression" priority="9" id="{E0A81B0A-EC99-469D-A5D4-06B81980ABBC}">
            <xm:f>$E$64=リスト等!$D$16</xm:f>
            <x14:dxf>
              <font>
                <b/>
                <i val="0"/>
                <color theme="1"/>
              </font>
            </x14:dxf>
          </x14:cfRule>
          <x14:cfRule type="expression" priority="81" id="{00000000-000E-0000-0000-000044000000}">
            <xm:f>$E$64=リスト等!$D$17</xm:f>
            <x14:dxf>
              <font>
                <b/>
                <i val="0"/>
                <color rgb="FFFF0000"/>
              </font>
            </x14:dxf>
          </x14:cfRule>
          <xm:sqref>E64</xm:sqref>
        </x14:conditionalFormatting>
        <x14:conditionalFormatting xmlns:xm="http://schemas.microsoft.com/office/excel/2006/main">
          <x14:cfRule type="expression" priority="7" id="{9A9B237E-9EC8-4D70-A65F-8819AD6E5188}">
            <xm:f>$E$69=リスト等!$D$16</xm:f>
            <x14:dxf>
              <font>
                <b/>
                <i val="0"/>
                <color theme="1"/>
              </font>
            </x14:dxf>
          </x14:cfRule>
          <x14:cfRule type="expression" priority="8" id="{3CCF75FC-3ECA-4B1B-B545-168DEE2473F4}">
            <xm:f>$E$69=リスト等!$D$17</xm:f>
            <x14:dxf>
              <font>
                <b/>
                <i val="0"/>
                <color rgb="FFFF0000"/>
              </font>
            </x14:dxf>
          </x14:cfRule>
          <xm:sqref>E69</xm:sqref>
        </x14:conditionalFormatting>
        <x14:conditionalFormatting xmlns:xm="http://schemas.microsoft.com/office/excel/2006/main">
          <x14:cfRule type="expression" priority="5" id="{1DFE6B0C-CB7A-4462-AF98-0ADBD25566CA}">
            <xm:f>$E$74=リスト等!$D$16</xm:f>
            <x14:dxf>
              <font>
                <b/>
                <i val="0"/>
                <color theme="1"/>
              </font>
            </x14:dxf>
          </x14:cfRule>
          <x14:cfRule type="expression" priority="6" id="{803D2667-925B-4337-A7BD-D2E7DEF8E26E}">
            <xm:f>$E$74=リスト等!$D$17</xm:f>
            <x14:dxf>
              <font>
                <b/>
                <i val="0"/>
                <color rgb="FFFF0000"/>
              </font>
            </x14:dxf>
          </x14:cfRule>
          <xm:sqref>E74</xm:sqref>
        </x14:conditionalFormatting>
        <x14:conditionalFormatting xmlns:xm="http://schemas.microsoft.com/office/excel/2006/main">
          <x14:cfRule type="expression" priority="3" id="{0B9CCD88-584F-40E7-A0E6-03BCA18BECB5}">
            <xm:f>$E$78=リスト等!$D$16</xm:f>
            <x14:dxf>
              <font>
                <b/>
                <i val="0"/>
                <color theme="1"/>
              </font>
            </x14:dxf>
          </x14:cfRule>
          <x14:cfRule type="expression" priority="4" id="{035F1A72-9541-4011-B902-5CC6358E52BA}">
            <xm:f>$E$78=リスト等!$D$17</xm:f>
            <x14:dxf>
              <font>
                <b/>
                <i val="0"/>
                <color rgb="FFFF0000"/>
              </font>
            </x14:dxf>
          </x14:cfRule>
          <xm:sqref>E78</xm:sqref>
        </x14:conditionalFormatting>
        <x14:conditionalFormatting xmlns:xm="http://schemas.microsoft.com/office/excel/2006/main">
          <x14:cfRule type="expression" priority="2" id="{968C77E2-9BB9-4BBC-8EE1-931D24B49E33}">
            <xm:f>$O$74=リスト等!$E$6</xm:f>
            <x14:dxf>
              <font>
                <b/>
                <i val="0"/>
                <color rgb="FFFF0000"/>
              </font>
            </x14:dxf>
          </x14:cfRule>
          <xm:sqref>E75:N75</xm:sqref>
        </x14:conditionalFormatting>
        <x14:conditionalFormatting xmlns:xm="http://schemas.microsoft.com/office/excel/2006/main">
          <x14:cfRule type="expression" priority="167" id="{107F4007-00D5-4100-98C1-50AE16EE9726}">
            <xm:f>$O$78=リスト等!$K$9</xm:f>
            <x14:dxf>
              <font>
                <b/>
                <i val="0"/>
                <color rgb="FFFF0000"/>
              </font>
            </x14:dxf>
          </x14:cfRule>
          <xm:sqref>E79:N79</xm:sqref>
        </x14:conditionalFormatting>
        <x14:conditionalFormatting xmlns:xm="http://schemas.microsoft.com/office/excel/2006/main">
          <x14:cfRule type="expression" priority="104" id="{BD32D1CE-3706-47AE-92BD-5592CCFA6380}">
            <xm:f>$O$7=リスト等!$E$7</xm:f>
            <x14:dxf>
              <font>
                <b/>
                <i val="0"/>
                <color rgb="FFFF0000"/>
              </font>
            </x14:dxf>
          </x14:cfRule>
          <xm:sqref>E8:O8</xm:sqref>
        </x14:conditionalFormatting>
        <x14:conditionalFormatting xmlns:xm="http://schemas.microsoft.com/office/excel/2006/main">
          <x14:cfRule type="expression" priority="54" id="{00000000-000E-0000-0000-000029000000}">
            <xm:f>$E$16=リスト等!$D$16</xm:f>
            <x14:dxf>
              <font>
                <b/>
                <i val="0"/>
                <color auto="1"/>
              </font>
            </x14:dxf>
          </x14:cfRule>
          <x14:cfRule type="expression" priority="55" id="{00000000-000E-0000-0000-00002A000000}">
            <xm:f>$E$16=リスト等!$D$17</xm:f>
            <x14:dxf>
              <font>
                <b/>
                <i val="0"/>
                <color rgb="FFFF0000"/>
              </font>
            </x14:dxf>
          </x14:cfRule>
          <xm:sqref>E16:O16</xm:sqref>
        </x14:conditionalFormatting>
        <x14:conditionalFormatting xmlns:xm="http://schemas.microsoft.com/office/excel/2006/main">
          <x14:cfRule type="expression" priority="44" id="{1A05F690-4E41-46F9-B589-47729793C27A}">
            <xm:f>AND($O$21=リスト等!$E$6,$O$26=リスト等!$C$13)</xm:f>
            <x14:dxf>
              <font>
                <b/>
                <i val="0"/>
                <color rgb="FFFF0000"/>
              </font>
            </x14:dxf>
          </x14:cfRule>
          <x14:cfRule type="expression" priority="134" id="{D100DAA5-9616-4CB9-99B1-BDE8F21C751B}">
            <xm:f>$O$24=リスト等!$C$13</xm:f>
            <x14:dxf>
              <font>
                <b/>
                <i val="0"/>
                <color rgb="FFFF0000"/>
              </font>
              <fill>
                <patternFill>
                  <fgColor theme="0"/>
                </patternFill>
              </fill>
            </x14:dxf>
          </x14:cfRule>
          <xm:sqref>E28:O28</xm:sqref>
        </x14:conditionalFormatting>
        <x14:conditionalFormatting xmlns:xm="http://schemas.microsoft.com/office/excel/2006/main">
          <x14:cfRule type="expression" priority="45" id="{8710926D-1849-4F2E-A680-E5ECCED68CF2}">
            <xm:f>AND($O$26=リスト等!$C$13,$O$21=リスト等!$E$6)</xm:f>
            <x14:dxf>
              <font>
                <b/>
                <i val="0"/>
                <color rgb="FFFF0000"/>
              </font>
            </x14:dxf>
          </x14:cfRule>
          <x14:cfRule type="expression" priority="46" id="{ED169D08-886E-4ED6-A218-B977D308E61D}">
            <xm:f>AND($O$21=リスト等!$E$6,$O$24=リスト等!$C$13)</xm:f>
            <x14:dxf>
              <font>
                <b/>
                <i val="0"/>
                <color rgb="FFFF0000"/>
              </font>
            </x14:dxf>
          </x14:cfRule>
          <x14:cfRule type="expression" priority="47" id="{A4B5D10A-0183-4F45-929C-21CE8F93E7F8}">
            <xm:f>$O$21=リスト等!$E$6</xm:f>
            <x14:dxf>
              <font>
                <b/>
                <i val="0"/>
              </font>
            </x14:dxf>
          </x14:cfRule>
          <xm:sqref>E31:O31</xm:sqref>
        </x14:conditionalFormatting>
        <x14:conditionalFormatting xmlns:xm="http://schemas.microsoft.com/office/excel/2006/main">
          <x14:cfRule type="expression" priority="67" id="{A465A9B9-A3CE-4731-9F56-5CF5E73D24E5}">
            <xm:f>$O$35=リスト等!$G$7</xm:f>
            <x14:dxf>
              <font>
                <b/>
                <i val="0"/>
                <color rgb="FFFF0000"/>
              </font>
            </x14:dxf>
          </x14:cfRule>
          <x14:cfRule type="expression" priority="68" id="{6EA76449-ABAB-4FD5-88E2-1D4E503CD54D}">
            <xm:f>OR($O$35="",$O$35=リスト等!$G$6)</xm:f>
            <x14:dxf>
              <font>
                <color theme="0"/>
              </font>
            </x14:dxf>
          </x14:cfRule>
          <xm:sqref>E36:O36</xm:sqref>
        </x14:conditionalFormatting>
        <x14:conditionalFormatting xmlns:xm="http://schemas.microsoft.com/office/excel/2006/main">
          <x14:cfRule type="expression" priority="64" id="{DAC296F4-6FBB-480E-8212-E3AA65F73EE2}">
            <xm:f>OR($O$35="",$O$35=リスト等!$G$7,$O$35=リスト等!$G$8)</xm:f>
            <x14:dxf>
              <font>
                <color theme="0"/>
              </font>
            </x14:dxf>
          </x14:cfRule>
          <x14:cfRule type="expression" priority="65" id="{78C3F421-DCC1-472E-99CA-BEBADAC648FD}">
            <xm:f>$O$35=リスト等!$G$6</xm:f>
            <x14:dxf>
              <font>
                <b/>
                <i val="0"/>
                <color theme="1"/>
              </font>
            </x14:dxf>
          </x14:cfRule>
          <x14:cfRule type="expression" priority="66" id="{1BAAC8A2-432F-42C7-91A7-9E3890CE62B1}">
            <xm:f>OR($O$35=リスト等!$G$6)</xm:f>
            <x14:dxf>
              <font>
                <b/>
                <i val="0"/>
              </font>
            </x14:dxf>
          </x14:cfRule>
          <xm:sqref>E37:O37</xm:sqref>
        </x14:conditionalFormatting>
        <x14:conditionalFormatting xmlns:xm="http://schemas.microsoft.com/office/excel/2006/main">
          <x14:cfRule type="expression" priority="154" id="{7D1A98DB-157A-4940-90D5-95EF0FFEB1AE}">
            <xm:f>AND($O$40=リスト等!$E$6,$O$42=リスト等!$E$7,$O$44=リスト等!$E$7)</xm:f>
            <x14:dxf>
              <font>
                <b/>
                <i val="0"/>
                <color rgb="FFFF0000"/>
              </font>
            </x14:dxf>
          </x14:cfRule>
          <xm:sqref>E47:O47</xm:sqref>
        </x14:conditionalFormatting>
        <x14:conditionalFormatting xmlns:xm="http://schemas.microsoft.com/office/excel/2006/main">
          <x14:cfRule type="expression" priority="117" id="{BA6544D3-9F2E-47D0-BFBC-92E0424690CC}">
            <xm:f>$O$60=リスト等!$E$6</xm:f>
            <x14:dxf>
              <font>
                <b/>
                <i val="0"/>
                <color rgb="FFFF0000"/>
              </font>
            </x14:dxf>
          </x14:cfRule>
          <xm:sqref>E61:O61</xm:sqref>
        </x14:conditionalFormatting>
        <x14:conditionalFormatting xmlns:xm="http://schemas.microsoft.com/office/excel/2006/main">
          <x14:cfRule type="expression" priority="108" id="{EDE46FAD-A6F7-4335-BBF4-BBA8780E14AF}">
            <xm:f>$O$64=リスト等!$E$7</xm:f>
            <x14:dxf>
              <font>
                <b/>
                <i val="0"/>
                <color rgb="FFFF0000"/>
              </font>
            </x14:dxf>
          </x14:cfRule>
          <xm:sqref>E65:O65</xm:sqref>
        </x14:conditionalFormatting>
        <x14:conditionalFormatting xmlns:xm="http://schemas.microsoft.com/office/excel/2006/main">
          <x14:cfRule type="expression" priority="106" id="{DA8CB992-A68F-4E90-9A16-7B861638CA7B}">
            <xm:f>$O$69=リスト等!$E$6</xm:f>
            <x14:dxf>
              <font>
                <b/>
                <i val="0"/>
                <color rgb="FFFF0000"/>
              </font>
            </x14:dxf>
          </x14:cfRule>
          <xm:sqref>E70:O70</xm:sqref>
        </x14:conditionalFormatting>
        <x14:conditionalFormatting xmlns:xm="http://schemas.microsoft.com/office/excel/2006/main">
          <x14:cfRule type="expression" priority="58" id="{D6ADFC35-66A5-4848-AE75-99A7ACA69EE2}">
            <xm:f>$O$21=リスト等!$E$7</xm:f>
            <x14:dxf>
              <fill>
                <patternFill>
                  <bgColor theme="2" tint="-0.24994659260841701"/>
                </patternFill>
              </fill>
            </x14:dxf>
          </x14:cfRule>
          <xm:sqref>O26</xm:sqref>
        </x14:conditionalFormatting>
        <x14:conditionalFormatting xmlns:xm="http://schemas.microsoft.com/office/excel/2006/main">
          <x14:cfRule type="expression" priority="57" id="{79E8F4C4-FA01-4582-A6B0-E59984F2478E}">
            <xm:f>OR($O$40="",$O$40=リスト等!$E$7)</xm:f>
            <x14:dxf>
              <fill>
                <patternFill>
                  <bgColor theme="2" tint="-0.24994659260841701"/>
                </patternFill>
              </fill>
            </x14:dxf>
          </x14:cfRule>
          <xm:sqref>O42</xm:sqref>
        </x14:conditionalFormatting>
        <x14:conditionalFormatting xmlns:xm="http://schemas.microsoft.com/office/excel/2006/main">
          <x14:cfRule type="expression" priority="56" id="{4C86ABC1-E2C8-4906-9A75-F4F73D92D5FA}">
            <xm:f>OR($O$40="",$O$40=リスト等!$E$7,$O$42=リスト等!$E$6,$O$42="")</xm:f>
            <x14:dxf>
              <fill>
                <patternFill>
                  <bgColor theme="2" tint="-0.24994659260841701"/>
                </patternFill>
              </fill>
            </x14:dxf>
          </x14:cfRule>
          <xm:sqref>O44</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EF7889D3-383E-46AF-BF9B-5DFA0ABAD78E}">
          <x14:formula1>
            <xm:f>リスト等!$E$5:$E$7</xm:f>
          </x14:formula1>
          <xm:sqref>O64 O21 O53 O7 O42 O60 O40 O69 O44 O74</xm:sqref>
        </x14:dataValidation>
        <x14:dataValidation type="list" allowBlank="1" showInputMessage="1" showErrorMessage="1" xr:uid="{43A8CD8F-BBE8-4B18-A13E-C4C194A90AC4}">
          <x14:formula1>
            <xm:f>リスト等!$C$5:$C$13</xm:f>
          </x14:formula1>
          <xm:sqref>O24 O26</xm:sqref>
        </x14:dataValidation>
        <x14:dataValidation type="list" allowBlank="1" showInputMessage="1" showErrorMessage="1" xr:uid="{EB9495DB-A90E-47CF-B67C-53402E1AB120}">
          <x14:formula1>
            <xm:f>リスト等!$K$5:$K$10</xm:f>
          </x14:formula1>
          <xm:sqref>O78</xm:sqref>
        </x14:dataValidation>
        <x14:dataValidation type="list" allowBlank="1" showInputMessage="1" showErrorMessage="1" xr:uid="{FDE815FC-0725-44B4-89D1-1DB849BC77CD}">
          <x14:formula1>
            <xm:f>リスト等!$G$5:$G$8</xm:f>
          </x14:formula1>
          <xm:sqref>O35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8007A-F8F5-40FF-B326-B1556A0E3DB3}">
  <dimension ref="B2:N23"/>
  <sheetViews>
    <sheetView workbookViewId="0"/>
  </sheetViews>
  <sheetFormatPr defaultRowHeight="18.75" x14ac:dyDescent="0.4"/>
  <sheetData>
    <row r="2" spans="2:14" x14ac:dyDescent="0.4">
      <c r="B2" s="19" t="s">
        <v>28</v>
      </c>
      <c r="C2" s="19"/>
      <c r="D2" s="19"/>
      <c r="E2" s="19"/>
      <c r="F2" s="19"/>
      <c r="G2" s="19"/>
      <c r="H2" s="19"/>
      <c r="I2" s="19"/>
      <c r="J2" s="19"/>
      <c r="K2" s="19"/>
      <c r="L2" s="19"/>
      <c r="M2" s="19"/>
      <c r="N2" s="19"/>
    </row>
    <row r="3" spans="2:14" x14ac:dyDescent="0.4">
      <c r="C3" t="s">
        <v>29</v>
      </c>
      <c r="E3" t="s">
        <v>29</v>
      </c>
      <c r="G3" t="s">
        <v>29</v>
      </c>
      <c r="I3" t="s">
        <v>29</v>
      </c>
      <c r="K3" t="s">
        <v>29</v>
      </c>
    </row>
    <row r="4" spans="2:14" x14ac:dyDescent="0.4">
      <c r="C4" t="str">
        <f>+チェックシート!C21</f>
        <v>3-1</v>
      </c>
      <c r="E4" t="s">
        <v>30</v>
      </c>
      <c r="G4">
        <v>2</v>
      </c>
      <c r="I4" t="str">
        <f>+チェックシート!C40</f>
        <v>5-1</v>
      </c>
      <c r="K4" t="str">
        <f>チェックシート!C77</f>
        <v>11</v>
      </c>
    </row>
    <row r="6" spans="2:14" x14ac:dyDescent="0.4">
      <c r="C6" t="s">
        <v>31</v>
      </c>
      <c r="E6" t="s">
        <v>32</v>
      </c>
      <c r="G6" t="s">
        <v>46</v>
      </c>
      <c r="I6" t="s">
        <v>32</v>
      </c>
      <c r="K6" t="s">
        <v>64</v>
      </c>
    </row>
    <row r="7" spans="2:14" x14ac:dyDescent="0.4">
      <c r="C7" t="s">
        <v>33</v>
      </c>
      <c r="E7" t="s">
        <v>34</v>
      </c>
      <c r="G7" t="s">
        <v>47</v>
      </c>
      <c r="I7" t="s">
        <v>34</v>
      </c>
      <c r="K7" t="s">
        <v>65</v>
      </c>
    </row>
    <row r="8" spans="2:14" x14ac:dyDescent="0.4">
      <c r="C8" t="s">
        <v>35</v>
      </c>
      <c r="G8" t="s">
        <v>48</v>
      </c>
      <c r="I8" t="s">
        <v>36</v>
      </c>
      <c r="K8" t="s">
        <v>66</v>
      </c>
    </row>
    <row r="9" spans="2:14" x14ac:dyDescent="0.4">
      <c r="C9" t="s">
        <v>37</v>
      </c>
      <c r="K9" t="s">
        <v>67</v>
      </c>
    </row>
    <row r="10" spans="2:14" x14ac:dyDescent="0.4">
      <c r="C10" t="s">
        <v>38</v>
      </c>
      <c r="K10" t="s">
        <v>68</v>
      </c>
    </row>
    <row r="11" spans="2:14" x14ac:dyDescent="0.4">
      <c r="C11" t="s">
        <v>39</v>
      </c>
    </row>
    <row r="12" spans="2:14" x14ac:dyDescent="0.4">
      <c r="C12" t="s">
        <v>40</v>
      </c>
    </row>
    <row r="13" spans="2:14" x14ac:dyDescent="0.4">
      <c r="C13" t="s">
        <v>41</v>
      </c>
    </row>
    <row r="15" spans="2:14" x14ac:dyDescent="0.4">
      <c r="B15" s="19" t="s">
        <v>70</v>
      </c>
      <c r="C15" s="19"/>
      <c r="D15" s="19"/>
      <c r="E15" s="19"/>
      <c r="F15" s="19"/>
      <c r="G15" s="19"/>
      <c r="H15" s="19"/>
      <c r="I15" s="19"/>
      <c r="J15" s="19"/>
      <c r="K15" s="19"/>
      <c r="L15" s="19"/>
      <c r="M15" s="19"/>
      <c r="N15" s="19"/>
    </row>
    <row r="16" spans="2:14" x14ac:dyDescent="0.4">
      <c r="C16" t="s">
        <v>71</v>
      </c>
      <c r="D16" t="s">
        <v>81</v>
      </c>
    </row>
    <row r="17" spans="2:14" x14ac:dyDescent="0.4">
      <c r="C17" t="s">
        <v>72</v>
      </c>
      <c r="D17" t="s">
        <v>82</v>
      </c>
    </row>
    <row r="20" spans="2:14" x14ac:dyDescent="0.4">
      <c r="B20" s="19" t="s">
        <v>69</v>
      </c>
      <c r="C20" s="19"/>
      <c r="D20" s="19"/>
      <c r="E20" s="19"/>
      <c r="F20" s="19"/>
      <c r="G20" s="19"/>
      <c r="H20" s="19"/>
      <c r="I20" s="19"/>
      <c r="J20" s="19"/>
      <c r="K20" s="19"/>
      <c r="L20" s="19"/>
      <c r="M20" s="19"/>
      <c r="N20" s="19"/>
    </row>
    <row r="21" spans="2:14" x14ac:dyDescent="0.4">
      <c r="C21" t="s">
        <v>43</v>
      </c>
      <c r="D21" s="2" t="s">
        <v>44</v>
      </c>
    </row>
    <row r="22" spans="2:14" x14ac:dyDescent="0.4">
      <c r="C22" t="s">
        <v>42</v>
      </c>
      <c r="D22" s="2" t="s">
        <v>79</v>
      </c>
    </row>
    <row r="23" spans="2:14" x14ac:dyDescent="0.4">
      <c r="C23" t="s">
        <v>45</v>
      </c>
      <c r="D23" t="s">
        <v>80</v>
      </c>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1BE34AEDD843F7409CE4B139918230D0" ma:contentTypeVersion="3" ma:contentTypeDescription="新しいドキュメントを作成します。" ma:contentTypeScope="" ma:versionID="ba250b0cf0f754dcc8e85f0d810b0059">
  <xsd:schema xmlns:xsd="http://www.w3.org/2001/XMLSchema" xmlns:xs="http://www.w3.org/2001/XMLSchema" xmlns:p="http://schemas.microsoft.com/office/2006/metadata/properties" xmlns:ns2="c1428d01-b001-434c-8caf-4746cc400fd2" targetNamespace="http://schemas.microsoft.com/office/2006/metadata/properties" ma:root="true" ma:fieldsID="3138060c7d1917c766c254ff097fae1d" ns2:_="">
    <xsd:import namespace="c1428d01-b001-434c-8caf-4746cc400fd2"/>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428d01-b001-434c-8caf-4746cc400f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70EFD8A-614B-48F0-84AC-42AFA062BBAF}">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c1428d01-b001-434c-8caf-4746cc400fd2"/>
    <ds:schemaRef ds:uri="http://www.w3.org/XML/1998/namespace"/>
    <ds:schemaRef ds:uri="http://purl.org/dc/dcmitype/"/>
  </ds:schemaRefs>
</ds:datastoreItem>
</file>

<file path=customXml/itemProps2.xml><?xml version="1.0" encoding="utf-8"?>
<ds:datastoreItem xmlns:ds="http://schemas.openxmlformats.org/officeDocument/2006/customXml" ds:itemID="{E8DB1CE8-AFBB-4B74-8E43-F116FAD4B03B}">
  <ds:schemaRefs>
    <ds:schemaRef ds:uri="http://schemas.microsoft.com/sharepoint/v3/contenttype/forms"/>
  </ds:schemaRefs>
</ds:datastoreItem>
</file>

<file path=customXml/itemProps3.xml><?xml version="1.0" encoding="utf-8"?>
<ds:datastoreItem xmlns:ds="http://schemas.openxmlformats.org/officeDocument/2006/customXml" ds:itemID="{0D45B12D-4329-44C5-8D00-0CDBF3E622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428d01-b001-434c-8caf-4746cc400f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4eb78b00-fe20-43c1-9144-a35b64c10272}" enabled="0" method="" siteId="{4eb78b00-fe20-43c1-9144-a35b64c10272}"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チェックシート</vt:lpstr>
      <vt:lpstr>リスト等</vt:lpstr>
      <vt:lpstr>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2025-11-11T08:42:48Z</cp:lastPrinted>
  <dcterms:created xsi:type="dcterms:W3CDTF">2025-11-07T03:18:14Z</dcterms:created>
  <dcterms:modified xsi:type="dcterms:W3CDTF">2025-12-08T06:57:57Z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0x0101001BE34AEDD843F7409CE4B139918230D0</vt:lpwstr>
  </property>
</Properties>
</file>